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700" tabRatio="264" activeTab="0"/>
  </bookViews>
  <sheets>
    <sheet name="รายละเอียด  3.1" sheetId="1" r:id="rId1"/>
  </sheets>
  <definedNames>
    <definedName name="_xlnm.Print_Titles" localSheetId="0">'รายละเอียด  3.1'!$3:$4</definedName>
  </definedNames>
  <calcPr fullCalcOnLoad="1"/>
</workbook>
</file>

<file path=xl/sharedStrings.xml><?xml version="1.0" encoding="utf-8"?>
<sst xmlns="http://schemas.openxmlformats.org/spreadsheetml/2006/main" count="388" uniqueCount="294">
  <si>
    <t>เป้าประสงค์</t>
  </si>
  <si>
    <t>กลยุทธ์</t>
  </si>
  <si>
    <t>ผู้รับผิดชอบ</t>
  </si>
  <si>
    <t>ตัวชี้วัด</t>
  </si>
  <si>
    <t>ร้อยละ</t>
  </si>
  <si>
    <t>โครงการ/กิจกรรม ที่จะดำเนินการ</t>
  </si>
  <si>
    <t>คณะ</t>
  </si>
  <si>
    <t>ระดับ</t>
  </si>
  <si>
    <t>เครือข่าย</t>
  </si>
  <si>
    <t>ยุทธศาสตร์ที่ 3  การพัฒนาระบบบริหารจัดการ</t>
  </si>
  <si>
    <t>หลักสูตร/ปี</t>
  </si>
  <si>
    <t>ชิ้น</t>
  </si>
  <si>
    <t>1.  สร้างและพัฒนาความร่วมมือกับผู้ว่าราชการจังหวัดในการวางแผนพัฒนาเชิงพื้นที่ และดำเนินโครงการตามพันธกิจและศักยภาพของมหาวิทยาลัยโดยกำหนดเป้าหมายเชิงปริมาณและคุณภาพ รวมถึง Timeline ในการดำเนินการทุกขั้นตอนอย่างเป็นรูปธรรม (ระยะสั้น ระยะกลาง และระยะยาว) ทั้งนี้ต้องได้รับความเห็นชอบจากผู้ว่าราชการจังหวัดด้วย</t>
  </si>
  <si>
    <t>2.  บูรณาการความร่วมมือภายในมหาวิทยาลัยและภายนอกมหาวิทยาลัย (ภาครัฐ ภาคเอกชน ภาคประชาสังคม) ในการดำเนินโครงการพัฒนาให้บรรลุตามเป้าหมายอย่างมีนัยสำคัญ</t>
  </si>
  <si>
    <t>1.  เพิ่มบทบาทการเป็นมหาวิทยาลัยเพื่อท้องถิ่นโดยให้ความสำคัญกับการบูรณาการการเรียนการสอนกับการพัฒนาท้องถิ่น และการสร้างผลประโยชน์จากทรัพย์สินทางปัญญา</t>
  </si>
  <si>
    <t>2.  สร้างเครือข่ายความร่วมมือกับองค์กรภายในและต่างประเทศเพื่อเสริมสร้างประสิทธิผลตามวิสัยทัศน์และพันธกิจของมหาวิทยาลัยราชภัฏนครศรีธรรมราช</t>
  </si>
  <si>
    <t>ระบบ</t>
  </si>
  <si>
    <t>คะแนน</t>
  </si>
  <si>
    <t>หมู่บ้าน</t>
  </si>
  <si>
    <t>โครงการ</t>
  </si>
  <si>
    <t>ครัวเรือน</t>
  </si>
  <si>
    <t>(0.0009)</t>
  </si>
  <si>
    <t>วิสาหกิจชุมชน/ราย</t>
  </si>
  <si>
    <t>ชุมชน</t>
  </si>
  <si>
    <t>2.  ยกระดับคุณภาพบัณฑิตให้เป็นที่ต้องการของผู้ใช้บัณฑิตด้วยอัตลักษณ์ด้านสมรรถนะและ คุณลักษณะ 4 ประการ พร้อมรองรับบริบทที่เปลี่ยนแปลง</t>
  </si>
  <si>
    <t>3. อาจารย์และบุคลากรทางการศึกษาทุกสาขาวิชาเป็นมืออาชีพ มีสมรรถนะเป็นที่ยอมรับในระดับชาติและนานาชาติ</t>
  </si>
  <si>
    <t>ภาคีเครือข่าย</t>
  </si>
  <si>
    <t>แหล่งเรียนรู้</t>
  </si>
  <si>
    <t>1.  คณะมีความเป็นเลิศในการสร้างความมั่นคงให้กับประเทศด้วยการบูรณาการองค์ความรู้สู่นวัตกรรมเพื่อการพัฒนาเชิงพื้นที่</t>
  </si>
  <si>
    <t>ข้อ</t>
  </si>
  <si>
    <t>ร้อยละ/โรงเรียน</t>
  </si>
  <si>
    <t>ผลงานอาจารย์</t>
  </si>
  <si>
    <t>ผลงาน น.ศ</t>
  </si>
  <si>
    <t>องค์ความรู้ / นวัตกรรม</t>
  </si>
  <si>
    <t>งานวิจัย</t>
  </si>
  <si>
    <t>หน่วยวิจัย/คณะ</t>
  </si>
  <si>
    <t>โครงการ/กิจกรรม</t>
  </si>
  <si>
    <t xml:space="preserve">
1
4</t>
  </si>
  <si>
    <t>1:1</t>
  </si>
  <si>
    <t>ฐานข้อมูล</t>
  </si>
  <si>
    <t>ฐานข้อมูล/กิจกรรม</t>
  </si>
  <si>
    <t>เรื่อง / พันธกิจ</t>
  </si>
  <si>
    <t>กิจกรรมที่  2  การพัฒนาแหล่งท่องเที่ยวโดยชุมชนเชิงอนุรักษ์</t>
  </si>
  <si>
    <t xml:space="preserve">และเครื่องปั้นดินเผาแบบมีส่วนร่วมของชุมชนอำเภอนบพิตำ  </t>
  </si>
  <si>
    <t>จังหวัดนครศรีธรรมราช</t>
  </si>
  <si>
    <t xml:space="preserve">กิจกรรมที่  3  อบรมสัมมนาการจัดทำแผนพัฒนาท้องถิ่นเชิงพื้นที่ </t>
  </si>
  <si>
    <t>กิจกรรมที่  9  BE Inspired เปิดโลกกว้างดูงานธุรกิจ</t>
  </si>
  <si>
    <t>กิจกรรมที่  8  BE Professional เสริมสร้างทักษะวิชาชีพ</t>
  </si>
  <si>
    <t>กิจกรรมที่  7  BE Inspired พบปราชญ์วาดอนาคต</t>
  </si>
  <si>
    <t>กิจกรรมที่  5  สัมมนาทางรัฐศาสตร์และรัฐประศาสนศาสตร์</t>
  </si>
  <si>
    <t>กิจกรรมที่  4  พัฒนานักศึกษาชั้นปีที่  4</t>
  </si>
  <si>
    <t>กิจกรรมที่  3  สานสัมพันธ์ครอบครัวสิงห์นคร</t>
  </si>
  <si>
    <t>กิจกรรมที่  2  พัฒนาผลงานทางงวิชาการของอาจารย์หลักสูตรรัฐศาสตร์</t>
  </si>
  <si>
    <t>กิจกรรมที่  1  ส่งเสริมอัตลักษณ์นักปกครองท้องถิ่น</t>
  </si>
  <si>
    <t>กิจกรรมที่  2  อบรมการเขียนรายงานสรุปโครงการ</t>
  </si>
  <si>
    <t xml:space="preserve">   1)  เงินงบประมาณรายจ่ายลงทุน</t>
  </si>
  <si>
    <t xml:space="preserve">   2 ) เงินงบประมาณรายจ่ายภาพรวม</t>
  </si>
  <si>
    <t>เป้าหมาย
2564</t>
  </si>
  <si>
    <t>หน่วยนับ</t>
  </si>
  <si>
    <t>(1  ไร่ หายจน  คนราชภัฏ)</t>
  </si>
  <si>
    <t xml:space="preserve">กิจกรรมที่  1  การจัดการพื้นที่ทำกินอย่างเหมาะสม  ยั่งยืน  </t>
  </si>
  <si>
    <t>ในจังหวัดนครศรีธรรมราช</t>
  </si>
  <si>
    <t xml:space="preserve">     - พัฒนาทักษะภาษาอังกฤษ</t>
  </si>
  <si>
    <t xml:space="preserve">     - พัฒนาทักษะการใช้เทคโนโลยีดิจิทัล (Digital Literacy)</t>
  </si>
  <si>
    <t>1) มีทัศนคติที่ดีและถูกต้อง</t>
  </si>
  <si>
    <t>2) มีพื้นฐานชีวิตที่มั่นคงเข้มแข็ง</t>
  </si>
  <si>
    <t>3) มีอาชีพ มีงานทำ และ</t>
  </si>
  <si>
    <t xml:space="preserve">4) มีความเป็นพลเมืองดี </t>
  </si>
  <si>
    <t>มีระเบียบวินัย</t>
  </si>
  <si>
    <t>1.  ชุมชนท้องถิ่นได้รับการพัฒนาด้านเศรษฐกิจ ด้านสังคม ด้านสิ่งแวดล้อม ด้านการศึกษา</t>
  </si>
  <si>
    <t>3. โครงการเสริมสร้างสมรรถนะภาคีเครือข่ายและบูรณาการพันธกิจเพื่อ</t>
  </si>
  <si>
    <t>12 โครงการ</t>
  </si>
  <si>
    <t>งบประมาณรายจ่าย</t>
  </si>
  <si>
    <t>เงินแผ่นดิน</t>
  </si>
  <si>
    <t>เงินรายได้</t>
  </si>
  <si>
    <t>รวมทั้งสิ้น</t>
  </si>
  <si>
    <t>กิจกรรมที่ 3  พัฒนาศูนย์การเรียนรู้ผลิตภัณฑ์ชุมชนด้านผ้าบาติก</t>
  </si>
  <si>
    <t>และการรักษามรดกวัฒนธรรมของบ้านบางดี  ตำบลเสาเภา  อำเภอสิชล</t>
  </si>
  <si>
    <t>กิจกรรมที่  1  เสริมสร้างสมรรถนะภาคีเครือข่าย การวางแผนพัฒนา</t>
  </si>
  <si>
    <t>ยุทธศาสตร์ที่  2  ยกระดับคุณภาพการศึกษา</t>
  </si>
  <si>
    <t>ยุทธศาสตร์ที่  1  การพัฒนาท้องถิ่น</t>
  </si>
  <si>
    <t>กิจกรรมที่  6  ศึกษาดูงาน  (ปกครองท้องถิ่น)</t>
  </si>
  <si>
    <t>กิจกรรมที่  10  เตรียมความพร้อมพัฒนานักศึกษาสาขาวิชาการพัฒนาชุมชน</t>
  </si>
  <si>
    <t>กิจกรรมที่  11  ส่งเสริมอัตลักษณ์ คุณลักษณ์ จริยธรรม</t>
  </si>
  <si>
    <t>กิจกรรมที่   12  เตรียมความพร้อมบัณฑิตและปัจฉิมนิเทศนักศึกษาพัฒนาชุมชน</t>
  </si>
  <si>
    <t>กิจกรรมที่  13  ฝึกทักษะปฏิบัติการชุมชน</t>
  </si>
  <si>
    <t>กิจกรรมที่  15  การสัมมนาวิชาการและงานวิจัยด้านการพัฒนาชุมชน</t>
  </si>
  <si>
    <t>กิจกรรมที่  16  การแนะแนว นร.เพื่อเข้าสู่การเป็น นศ.พัฒนาชุมชน</t>
  </si>
  <si>
    <t>กิจกรรมที่  17  เครือข่ายรัฐประศาสนศาสตร์</t>
  </si>
  <si>
    <t>กิจกรรมที่  21  สัมมนาหลังฝึกประสบการณ์วิชาชีพทาง รปศ.</t>
  </si>
  <si>
    <t>เช่น แบบ Active Learning</t>
  </si>
  <si>
    <t xml:space="preserve">     - พัฒนาทักษะการสอนเพื่อค้นหาแนวปฏิบัติที่ดีในเรื่องการสอน </t>
  </si>
  <si>
    <t>กิจกรรมที่  18  สานสัมพันธ์พี่น้อง  รปศ.</t>
  </si>
  <si>
    <t>กิจกรรมที่  19  การพัฒนาบุคลิกภาพ</t>
  </si>
  <si>
    <t>กิจกรรมที่  20  ศึกษาดูงานนอกสถานที่</t>
  </si>
  <si>
    <t>กิจกรรมที่  22  ติวเตรียมสอบราชการ</t>
  </si>
  <si>
    <t>กิจกรรมที่  23  แข่งขันตอบปัญหากฎหมายเนื่องในวันรพี ประจำปี 2564</t>
  </si>
  <si>
    <t>กิจกรรมที่  24 วันรพี วางพวงมาลา</t>
  </si>
  <si>
    <t>กิจกรรมที่  26  ฝึกเขียนตอบกฎหมาย</t>
  </si>
  <si>
    <t>กิจกรรมที่  27  จัดซื้อหนังสือกฎหมาย</t>
  </si>
  <si>
    <t>กิจกรรมที่  28  เตรียมความพร้อมกระดังงาไทย</t>
  </si>
  <si>
    <t>กิจกรรมที่  29 สารสนเทศสัญจร</t>
  </si>
  <si>
    <t>กิจกรรมที่  25  ศึกษาดูงานนอกสถานที่ (นิติศาสตร์)</t>
  </si>
  <si>
    <t>กิจกรรมที่  30  เตรียมความพร้อมนักศึกษาใหม่และสานสัมพันธ์รุ่นพี่รุ่นน้อง</t>
  </si>
  <si>
    <t>กิจกรรมที่  31  พัฒนาห้องสมุด</t>
  </si>
  <si>
    <t>กิจกรรมที่  32  เตรียมความพร้อมนักศึกษาเข้าใหม่อบรมภาษาต่างประเทศ</t>
  </si>
  <si>
    <t>กิจกรรมที่  34  การพัฒคุณลัษณะนักศึกษาทางการท่องเที่ยว</t>
  </si>
  <si>
    <t>กิจกรรมที่  36  ภาคสนามเรียนรู้วัฒนธรรมเอเชียตะวันออกเฉียงใต้</t>
  </si>
  <si>
    <t>กิจกรรมที่  37  ปัจฉิมนิเทศ</t>
  </si>
  <si>
    <t>กิจกรรมที่  38  ส่งเสริมอัตลักษณ์</t>
  </si>
  <si>
    <t>กิจกรรมที่  39  ปฐมนิเทศและรับขวัญนักศึกษาใหม่</t>
  </si>
  <si>
    <t>กิจกรรมที่  40  วันเด็กแห่งชาติ</t>
  </si>
  <si>
    <t>กิจกรรมที่  41  วัสดุฝึก  สื่อ สอน สอบ  สาขาวิชา (สำนักงานคณะ)</t>
  </si>
  <si>
    <t>กิจกรรมที่  42  โตไปไม่โกง  ให้ความรู้หน้าที่พลเมือง(ใช้งบวัสดุฝึก รปศ.)</t>
  </si>
  <si>
    <t>กิจกรรมที่  43  ต้นกล้า  รปศ. คืนสู่สังคม  (ใช้งบวัสดุฝึก  รปศ.)</t>
  </si>
  <si>
    <t>กิจกรรมที่  44   แนะแนว</t>
  </si>
  <si>
    <t>กิจกรรมที่  45  ค่าตอบแทนการสอนภาคปกติ</t>
  </si>
  <si>
    <t>กิจกรรมที่  46  นิเทศนักศึกษา</t>
  </si>
  <si>
    <t>กิจกรรมที่  35  อบรมคุณธรรมนำชีวิตพอเพียง</t>
  </si>
  <si>
    <t>กิจกรรมที่  47 วัสดุการศึกษา</t>
  </si>
  <si>
    <t>เทคโนโลยีดิจิทัล ในศตวรรษที่ 21 (A) (โครงการที่  17)</t>
  </si>
  <si>
    <t xml:space="preserve">กิจกรรมที่ 1  อบรมภาษาอังกฤษเพื่อประยุกต์ใช้ในศตวรรษที่ 21 </t>
  </si>
  <si>
    <t xml:space="preserve">กิจกรรมที่ 2  อบรมคอมพิวเตอร์เพื่อการประยุกต์ใช้ในอาชีพ  </t>
  </si>
  <si>
    <t xml:space="preserve">กิจกรรมที่ 3  ปรับพื้นแปลงภาษา </t>
  </si>
  <si>
    <t>กิจกรรมที่ 4  BE Dynamic แข่งขันทักษะภาษาอังกฤษ</t>
  </si>
  <si>
    <t>กิจกรรมที่ 5  BE Ready  เตรียมความพร้อมกับอังกฤษธุรกิจ</t>
  </si>
  <si>
    <t>กิจกรรมที่ 6 อบรมภาษาอังกฤษ</t>
  </si>
  <si>
    <t xml:space="preserve">กิจกรรมที่ 7 อบรมคอมพิวเตอร์ </t>
  </si>
  <si>
    <t>กิจกรรมที่ 8 อบรมทักษะภาษาอังกฤษและคอมพิวเตอร์</t>
  </si>
  <si>
    <t>กิจกรรมที่ 9  การจัดอบรมเทคโนโลยีสารสนเทศสำหรับ</t>
  </si>
  <si>
    <t xml:space="preserve">             การเรียนรู้ทางรัฐประศาสนศาสตร์</t>
  </si>
  <si>
    <t>สาขาภาษาไทย</t>
  </si>
  <si>
    <t>สาขาออกแบบ</t>
  </si>
  <si>
    <t>สาขาอังกฤษธุรกิจ</t>
  </si>
  <si>
    <t>พัฒนาชุมชน</t>
  </si>
  <si>
    <t>สาขา รปศ.</t>
  </si>
  <si>
    <t>สาขา  รปศ.ท้องถิ่น</t>
  </si>
  <si>
    <t>สาขาวิชา รปศ</t>
  </si>
  <si>
    <t>สาขานิติศาสตร์</t>
  </si>
  <si>
    <t>สาขาวิชาภาษาไทย</t>
  </si>
  <si>
    <t>สาขาวิชาการท่องเที่ยว</t>
  </si>
  <si>
    <t>สนง.คณะ</t>
  </si>
  <si>
    <t>การจัดการวัฒนธรรมฯ</t>
  </si>
  <si>
    <t>การสารสนเทศ</t>
  </si>
  <si>
    <t>การพัฒนาชุมชน</t>
  </si>
  <si>
    <t>ภาษาอังกฤษธุรกิจ</t>
  </si>
  <si>
    <t>กิจกรรมที่ 1 พัฒนาบุคลากรหลักสูตรรัฐประศาสนศาสตร์</t>
  </si>
  <si>
    <t>ด้านการบริการวิชาการฯ (รองวิชาการ)</t>
  </si>
  <si>
    <t xml:space="preserve">กิจกรรมที่ 4  การจัดการความรู้ KM ด้านการผลิตบัณฑิต ด้านการวิจัย </t>
  </si>
  <si>
    <t>กิจกรรมที่ 3  วารสารวิชาการ</t>
  </si>
  <si>
    <t>กิจกรรมที่ 1 จัดหาครุภัณฑ์</t>
  </si>
  <si>
    <t>กิจกรรมที่ 2  พัฒนาคณะสีเขียว</t>
  </si>
  <si>
    <t>รองวิชาการ</t>
  </si>
  <si>
    <t xml:space="preserve"> รองวิชาการ</t>
  </si>
  <si>
    <t>กิจกรรมที่ 1 ศิษย์เก่าคืนถิ่น</t>
  </si>
  <si>
    <t>กิจกรรมที่ 2 พัฒนาบุคลากร</t>
  </si>
  <si>
    <t>กิจกรรมที่ 1 จัดจ้างบุคลากรสายวิชาการและสายสนับสนุนวิชาการ</t>
  </si>
  <si>
    <t>กิจกรรมที่ 1 เตรียมความพร้อมรองรับการประกันคุณภาพการศึกษา</t>
  </si>
  <si>
    <t>กิจกรรมที่ 2 การวิจัย พัฒนา และประกันคุณภาพหลักสูตร</t>
  </si>
  <si>
    <t xml:space="preserve">กิจกรรมที่ 5 ประชุมกรรมการประจำคณะ </t>
  </si>
  <si>
    <t>กิจกรรมที่ 6 บริหารจัดการทั่วไป</t>
  </si>
  <si>
    <t>กิจกรรมที่ 7 ค่าตอบแทนการสอนภาคปกติ</t>
  </si>
  <si>
    <t>สาขา รปศ</t>
  </si>
  <si>
    <t>กิจกรรมที่ 3 ประกันคุณภาพการศึกษาภายในระดับคณะ</t>
  </si>
  <si>
    <t xml:space="preserve">              ประกันคุณภาพการศึกษา</t>
  </si>
  <si>
    <t>กิจกรรมที่ 4 จัดอบรมเชิงปฏิบัติการบทบาทนักศึกษากับงาน</t>
  </si>
  <si>
    <t>กิจกรรมที่  5  ยุวพลเมือง/ยุวประชาธิปไตย</t>
  </si>
  <si>
    <t>กิจกรรมที่  6  เสริมสร้างค่านิยมประชาธิปไตยและธรรมาภิบาล</t>
  </si>
  <si>
    <t>กิจกรรมที่  3  อบรมการถอดบทเรียน</t>
  </si>
  <si>
    <t xml:space="preserve">กิจกรรมที่  1  กฎหมายเพื่อเยาวชน </t>
  </si>
  <si>
    <t>กิจกรรมที่  4 เตรียมความพร้อมภาษาไทยสู่สนามสอบโอเน็ต</t>
  </si>
  <si>
    <t xml:space="preserve">1.  โครงการติดอาวุธทางปัญญาเพื่อการพัฒนาท้องถิ่นอย่างยั่งยืน© 
</t>
  </si>
  <si>
    <t>(โครงการที่  1)</t>
  </si>
  <si>
    <t>การพัฒนาท้องถิ่น และการวางแผนพัฒนาเชิงพื้นที่ (A)(โครงการที่  5)</t>
  </si>
  <si>
    <t>4.  โครงการพัฒนาแหล่งเรียนรู้ด้านศิลปวัฒนธรรม  ประเพณี  ภูมิปัญญา</t>
  </si>
  <si>
    <t>ท้องถิ่น  เพื่อสร้างคุณค่า  และสำนึกรักท้องถิ่น(A) (โครงการที่  6)</t>
  </si>
  <si>
    <t>กิจกรรมที่ 1 ส่งเสริมคุณธรรมจริยธรรมแก่นักศึกษา</t>
  </si>
  <si>
    <r>
      <t>กิจ</t>
    </r>
    <r>
      <rPr>
        <sz val="14"/>
        <color indexed="8"/>
        <rFont val="TH SarabunPSK"/>
        <family val="2"/>
      </rPr>
      <t>กรรมที่ 2 อนุรักษ์สืบสาน อาหารพื้นถิ่นใต้</t>
    </r>
  </si>
  <si>
    <t>กิจกรรมที่ 3 เผยแพร่สารสนเทศศิลปวัฒนธรรมท้องถิ่น</t>
  </si>
  <si>
    <t>กิจกรรมที่ 4 ศิลป์อาสาคนสร้างสรรค์</t>
  </si>
  <si>
    <t>กิจกรรมที่ 5 ทำนุบำรุงศิลปวัฒนธรรมร่วมกับชุมชน</t>
  </si>
  <si>
    <t>กิจกรรมที่ 7 เรียนรู้ภูมิปัญญาและวัฒนธรรมท้องถิ่น</t>
  </si>
  <si>
    <t>กิจกรรมที่ 8 การพัฒนาแหล่งท่องเที่ยวทางวัฒนธรรม</t>
  </si>
  <si>
    <t>กิจกรรมที่ 6 การพัฒนาแหล่งเรียนรู้ด้านศิลปวัฒนธรรม ประเพณี</t>
  </si>
  <si>
    <t xml:space="preserve">               ภูมิปัญญาท้องถิ่น</t>
  </si>
  <si>
    <t>สาขาปกครองท้องถิ่น</t>
  </si>
  <si>
    <t>สาขาวิชาสารสนเทศ</t>
  </si>
  <si>
    <t>กิจกรรมที่ 3 สรุปแผนปฏิบัติราชการรายด้าน  พ.ศ. 2564  (ระดับคณะ)</t>
  </si>
  <si>
    <t xml:space="preserve">กิจกรรมที่ 2 ประชุมเชิงปฏิบัติการจัดทำแผนปฏิบัติราชการรายด้าน </t>
  </si>
  <si>
    <t xml:space="preserve">               พ.ศ. 2564 (ระดับคณะ)</t>
  </si>
  <si>
    <t>กิจกรรมที่ 3 อบรมพัฒนาบุคคลากรให้มีความรู้ความเข้าใจเกี่ยวกับ</t>
  </si>
  <si>
    <t>กิจกรรมที่ 4  พัฒนาผู้บริหาร</t>
  </si>
  <si>
    <t>คณะ/รปศ.</t>
  </si>
  <si>
    <t>คณะ/รปศ.ท้องถิ่น</t>
  </si>
  <si>
    <t>จังหวัดนครศรีธรรมราช เพื่อเสริมศร้างเศรษฐกิจฐานรากอย่างยั่งยืน</t>
  </si>
  <si>
    <t xml:space="preserve">   -  พัฒนาคุณภาพชีวิต และยกระดับรายได้ให้กับคนในชุมชนฐานราก</t>
  </si>
  <si>
    <t xml:space="preserve">   -  พัฒนาผลิตภัณฑ์ชุมชนท้องถิ่น</t>
  </si>
  <si>
    <t xml:space="preserve">   -  เสริมสร้างสมรรถนะภาคีเครือข่าย </t>
  </si>
  <si>
    <t xml:space="preserve">   - การวางแผนพัฒนาเชิงพื้นที่</t>
  </si>
  <si>
    <t>คณะ/สาขาภาษาไทย</t>
  </si>
  <si>
    <t>คณะ/สาขาออกแบบนิเทศศิลป์</t>
  </si>
  <si>
    <t>หลักสูตร</t>
  </si>
  <si>
    <t>อาจารย์</t>
  </si>
  <si>
    <t>นักศึกษา</t>
  </si>
  <si>
    <t>1  คน</t>
  </si>
  <si>
    <t xml:space="preserve"> 3  คน</t>
  </si>
  <si>
    <t xml:space="preserve">  51  ตัวชี้วัด</t>
  </si>
  <si>
    <t xml:space="preserve">5.  โครงการพัฒนานักศึกษาให้มีคุณลักษณะตามอัตลักษณ์บัณฑิต 4 ประการ (A) (โครงการที่  15)
</t>
  </si>
  <si>
    <t>6.  โครงการพัฒนาความรู้ ทักษะภาษาอังกฤษ และทักษะการใช้</t>
  </si>
  <si>
    <t>7. โครงการพัฒนาศักยภาพผู้สอนให้เป็นมืออาชีพ (A) (โครงการที่  19)</t>
  </si>
  <si>
    <t xml:space="preserve">10. โครงการ พัฒนาระบบบริหารจัดการมหาวิทยาลัยสู่ความเป็นเลิศ (C) (โครงการที่  22)  </t>
  </si>
  <si>
    <t xml:space="preserve">11. โครงการพัฒนาสิ่งอำนวยความสะดวก สภาพแวดล้อมและการจัดการเรียนการสอนให้ทันสมัย (C) (โครงการที่  23)  </t>
  </si>
  <si>
    <t>7 กลยุทธ์</t>
  </si>
  <si>
    <t>คณะ/พัฒนาชุมชน</t>
  </si>
  <si>
    <t xml:space="preserve">3. ส่งเสริมและพัฒนาบุคลากรให้เป็นคนดีและคนเก่ง มีความรู้ ทักษะ ความสามารถ และศักยภาพสอดคล้องกับบริบทในศตวรรษที่ 21 มีความรัก ความสามัคคี มีบริการที่มีประสิทธิภาพ (Service Mind) เพื่อความก้าวหน้าในสายอาชีพ  และเพื่อพัฒนามหาวิทยาลัยและท้องถิ่นอย่างเต็มที่  </t>
  </si>
  <si>
    <t>กิจกรรมที่  2  เสริมสร้างสมรรถนะภาคีเครือข่ายการวางแผนพัฒนา</t>
  </si>
  <si>
    <t>เชิงพื้นที่ระดับตำบล ในพื้นที่ 5 ตำบล ในจังหวัดนครศรีธรรมราช</t>
  </si>
  <si>
    <t xml:space="preserve">กิจกรรมที่  33  การศึกษานอกสถานที่เส้นทางภาคใต้  กรุงเทพฯ </t>
  </si>
  <si>
    <t xml:space="preserve">                   ภาคกลาง  ภาคเหนือ  และภาคตะวันออกเฉียงหนือ</t>
  </si>
  <si>
    <t xml:space="preserve">สนง.คณะ </t>
  </si>
  <si>
    <t>การท่องเที่ยว</t>
  </si>
  <si>
    <t>1.13  อัตราการอพยพของประชากรวัยทำงานในชุมชนท้องถิ่นลดลง (NSTRU 1.13)</t>
  </si>
  <si>
    <t>1.19  ร้อยละที่เพิ่มขึ้นของจำนวนผลงานวิจัยที่ได้รับการจดทะเบียนทรัพย์สินทางปัญญา(NSTRU 1.22)</t>
  </si>
  <si>
    <t>2.3  ร้อยละนักศึกษาที่ได้รับประกาศนียบัตรวิชาชีพที่เกี่ยวข้องกับสาขาที่สำเร็จการศึกษา(NSTRU 3.3)</t>
  </si>
  <si>
    <t>2.4  ระดับความสามารถด้านการใช้ภาษาอังกฤษของผู้สำเร็จการศึกษาระดับปริญญาตรีตามมาตรฐาน CEFR (Common European Framework of Reference for Languages) หรือเทียบเท่ามาตรฐานสากลอื่นๆ สาขาวิชา (NSTRU 3.4)
 - ภาษาอังกฤษ C1 ร้อยละ 100
 - คณะครุศาสตร์ (ที่ไม่ใช่ ภาษาอังกฤษ) B2 
ร้อยละ 20
 - สาขาวิชาอื่นๆ B1 ร้อยละ 30</t>
  </si>
  <si>
    <t>2.9 จำนวนหลักสูตร
 -  ระยะสั้น (Non Degree) หลักสูตรปกติ Degree Program) และ Credit Bank ในรูปแบบออฟไลน์ ออนไลน์ หรือทางไกล ใน 1 ปี(NSTRU 3.9)
 - จัดการเรียนรู้แบบ School-integrated Leaning (SIL) หรือ Work-integrated Leaning (WIL)</t>
  </si>
  <si>
    <t>2.12 การพัฒนาอัตลักษณ์ผู้เรียน/บัณฑิต(NSTRU 3.12)</t>
  </si>
  <si>
    <t xml:space="preserve">3.1  จำนวนอาจารย์และนักศึกษา  ศิษย์เก่า ที่ได้รับรางวัลระดับชาตินานาชาติ (NSTRU 4.1)   </t>
  </si>
  <si>
    <t xml:space="preserve">3.7  ระบบบริหารจัดการที่มีประสิทธิภาพและประสิทธิผลสะสม (NSTRU 4.7)   </t>
  </si>
  <si>
    <t xml:space="preserve">3.15  ร้อยละการเบิกจ่ายเงินงบประมาณ (พ)(NSTRU 4.15)   </t>
  </si>
  <si>
    <t xml:space="preserve">3.16  ระดับความสำเร็จการพัฒนาสู่มหาวิทยาลัยสีเขียว (Green University) (พ)(NSTRU 4.16)   </t>
  </si>
  <si>
    <t>1.2  จำนวนหมู่บ้าน จำนวนโรงเรียนที่มหาวิทยาลัยราชภัฏนครศรีธรรมราชดำเนินโครงการอันเป็นผลจากการวางแผนการพัฒนาเชิงพื้นที่ (NSTRU 1.2)</t>
  </si>
  <si>
    <t>1.3  ร้อยละสะสมของจำนวนหมู่บ้านจำนวนโรงเรียนที่มหาวิทยาลัยราชภัฏนครศรีธรรมราช เข้าดำเนินโครงการพัฒนา เปรียบเทียบกับจำนวนหมู่บ้านในพื้นที่บริการ (NSTRU 1.3)</t>
  </si>
  <si>
    <t>1.5 จำนวนภาคีเครือข่ายทั้งภาครัฐ ภาคเอกชน และภาคประชาสังคม ที่ร่วมมือกับมหาวิทยาลัยราชภัฏนครศรีธรรมราชดำเนินโครงการพัฒนาท้องถิ่นในพื้นที่บริการ (NSTRU 1.5)</t>
  </si>
  <si>
    <t>1.6  อัตราส่วนโครงการพัฒนาท้องถิ่นที่มหาวิทยาลัยราชภัฏนครศรีธรรมราชเป็นแกนนำ เปรียบเทียบกับโครงการพัฒนาท้องถิ่นทั้งหมดของมหาวิทยาลัยราชภัฏนครศรีธรรมราช (NSTRU 1.6)</t>
  </si>
  <si>
    <t>1.8  อัตราการอ่านออกเขียนได้ของจำนวนประชากรในวัยประถมศึกษาในพื้นที่เขตบริการวิชาการของมหาวิทยาลัยราชภัฏนครศรีธรรมราช (NSTRU 1.8)</t>
  </si>
  <si>
    <t>1.9  ร้อยละของหมู่บ้านที่มีดัชนีชี้วัดความสุขมวลรวมชุมชนเพิ่มขึ้น (NSTRU 1.9)</t>
  </si>
  <si>
    <t>1.11  มีแหล่งเรียนรู้ด้านศิลปวัฒนธรรม ประเพณีภูมิปัญญาท้องถิ่น เพื่อเสริมสร้างคุณค่าและสำนึกรักษ์ท้องถิ่น (NSTRU 1.11)</t>
  </si>
  <si>
    <t>1.12 จำนวนวิสาหกิจชุมชน ผู้ประกอบการใหม่ในพื้นที่บริการของมหาวิทยาลัยราชภัฏนครศรีธรรมราชที่ประสบความสำเร็จจากการสนับสนุนองค์ความรู้จากมหาวิทยาลัยราชภัฏนครศรีธรรมราช (NSTRU 1.12)</t>
  </si>
  <si>
    <t>1.15 จำนวนชุมชนเป้าหมายที่ได้รับการยกระดับและพัฒนาอย่างต่อเนื่องตามแผนเสริมสร้างความสัมพันธ์กับชุมชนที่กำหนด (NSTRU 1.16)</t>
  </si>
  <si>
    <t>1.17  จำนวนงานวิจัยเชิงพื้นที่ที่ตอบสนองความต้องการของพื้นที่ (NSTRU 1.19)</t>
  </si>
  <si>
    <t>- ส่งเสริมความรัก สามัคคีความเข้าใจในสิทธิหน้าที่ของตนเองและผู้อื่น</t>
  </si>
  <si>
    <t>1.10  อัตราการเพิ่มขึ้นของรายได้ครัวเรือนในพื้นที่การพัฒนาของมหาวิทยาลัยราชภัฏนครศรีธรรมราช (NSTRU 1.10)</t>
  </si>
  <si>
    <t>2.1 จำนวนหลักสูตรที่ถูกปรับปรุงให้ทันสมัยและหลักสูตรใหม่ในรูปแบบสหวิทยาการที่ตอบสนองต่อการพัฒนาท้องถิ่น และสอดคล้องกับการพัฒนาประเทศ (NSTRU 3.1)</t>
  </si>
  <si>
    <t>2.2  ผลงานนักศึกษา  อาจารย์ที่ได้รับการตีพิมพ์เผยแพร่หรือได้รับรางวัลในระดับชาติและนานาชาติ (NSTRU 3.2)</t>
  </si>
  <si>
    <r>
      <t>2.5  อัตราการได้งานทำตรงสาขา ประกอบอาชีพอิสระทั้งตามภูมิลำเนาและนอกภูมิลำเนา ของบัณฑิต</t>
    </r>
    <r>
      <rPr>
        <sz val="14"/>
        <color indexed="8"/>
        <rFont val="TH SarabunPSK"/>
        <family val="2"/>
      </rPr>
      <t>มหาวิทยาลัยราชภัฏภายในระยะเวลา 1 ปี (NSTRU 3.5)</t>
    </r>
  </si>
  <si>
    <t>2.6 ผลการประเมินสมรรถนะของบัณฑิตโดยสถานประกอบการผู้ใช้บัณฑิต (NSTRU 3.6)</t>
  </si>
  <si>
    <t>2.7  อัตราการศึกษาต่อในพื้นที่ของประชากรวัยอุดมศึกษาเพิ่มขึ้น (NSTRU 3.7)</t>
  </si>
  <si>
    <t>2.13 ความพึงพอใจของผู้ใช้บัณฑิตที่มีต่อคุณลักษณะของบัณฑิตตามอัตลักษณ์ 
(NSTRU 3.13)</t>
  </si>
  <si>
    <t>กิจกรรมที่  14  สัมมนาเครือข่ายนักพัฒนาชุมชนและสังคม</t>
  </si>
  <si>
    <t xml:space="preserve">                    แห่งประเทศไทย</t>
  </si>
  <si>
    <t xml:space="preserve">3.2  อัตราส่วนจำนวนผลงานวิจัยและองค์ความรู้ต่าง ๆ ที่เป็นทรัพย์สินทางปัญญาต่อจำนวนผลงานดังกล่าวที่ถูกนำไปใช้ประโยชน์อย่างเป็นรูปธรรม (NSTRU 4.2)   </t>
  </si>
  <si>
    <t xml:space="preserve">3.4  จำนวนฐานข้อมูลเพื่อบริหารจัดการและการตัดสินใจตามพันธกิจหลักของมหาวิทยาลัยราชภัฏเพื่อการพัฒนาท้องถิ่น (NSTRU 4.4)   </t>
  </si>
  <si>
    <t xml:space="preserve">3.5  ระดับผลการประเมินคุณธรรมและความโปร่งใสการบริหารงานภาครัฐ (NSTRU 4.5)   </t>
  </si>
  <si>
    <t>1.4  จำนวนโครงการพัฒนาท้องถิ่นของมหาวิทยาลัยราชภัฏนครศรีธรรมราช และจำนวนโครงการฯ สะสม (แยกประเภทตามเป้าหมาย) (NSTRU 1.4)</t>
  </si>
  <si>
    <t>เชิงพื้นที่ ระดับตำบล ด้านการเสริมสร้างความเข้มแข็งและพัฒนา</t>
  </si>
  <si>
    <t xml:space="preserve">ศักยภาพเครือข่ายชาวสวนทุเรียนเพื่อการส่งออก  ตำบลกรุงชิง  </t>
  </si>
  <si>
    <t xml:space="preserve"> อำเภอนบพิตำ  จังหวัดนครศรีธรรมราช</t>
  </si>
  <si>
    <t>1.14  จำนวนองค์ความรู้และนวัตกรรมที่เกิดจากการบริการความรู้จากแหล่งเรียนรู้ที่มีอยู่ในแต่ละคณะ สนับสนุน พัฒนาต่อยอด และสร้างคุณค่าเพื่อการพัฒนาท้องถิ่นและทำนุบำรุงศิลปะและวัฒนธรรมแบบบูรณาการโดยนักศึกษามีส่วนร่วม (NSTRU 1.15)</t>
  </si>
  <si>
    <t>1.18  จำนวนชุมชนต้นแบบด้านการพึ่งพาตนเองได้อย่างต่อเนื่อง (NSTRU 1.20)</t>
  </si>
  <si>
    <t>1.20  มีหน่วยจัดการงานวิจัยเชิงพื้นที่ระดับคณะทุกคณะ (NSTRU 1.23)</t>
  </si>
  <si>
    <t xml:space="preserve">กิจกรรมที่ 2  การจัดการเรียนรู้แบบบูรณาการกับการทำงาน </t>
  </si>
  <si>
    <t xml:space="preserve">3.3  ผลการสำรวจการรับรู้ข่าวสาร  (เช่น นโยบาย/แผนพัฒนาต่าง ๆ ที่สำคัญระดับชาติ/จังหวัด/องค์กร) ของบุคลากรภายในมหาวิทยาลัย (NSTRU 4.3)   </t>
  </si>
  <si>
    <t xml:space="preserve">3.6  จำนวนเครือข่ายความร่วมมือกับองค์กรภายในและต่างประเทศ (รวมถึงเครือข่ายงานวิจัยระดับภูมิภาค ระดับชาติ และนานาชาติ) (NSTRU 4.6)   </t>
  </si>
  <si>
    <t xml:space="preserve">3.8 ฐานข้อมูลศิษย์เก่าและกิจกรรมสัมพันธ์เพื่อขยายเครือข่ายและปรับปรุงฐานข้อมูลศิษย์เก่า (NSTRU 4.8)   </t>
  </si>
  <si>
    <t xml:space="preserve">3.10  ร้อยละบุคลากรสายวิชาการและสายสนับสนุนที่ได้รับการพัฒนาอย่างน้อยปีละ 1 ครั้ง (NSTRU 4.10)   </t>
  </si>
  <si>
    <t xml:space="preserve">3.11 ร้อยละของอาจารย์ที่ดำรงตำแหน่งทางวิชาการ (พ) (NSTRU 4.11)   </t>
  </si>
  <si>
    <t xml:space="preserve">3.13  ผลการประกันคุณภาพการศึกษาภายในของสถานศึกษา (พ) (NSTRU 4.13)   </t>
  </si>
  <si>
    <t>ออกแบบนิเทศศิลป์</t>
  </si>
  <si>
    <t>ชุมชน ©  (โครงการที่  2)</t>
  </si>
  <si>
    <t>2. โครงการส่งเสริมสุขภาวะชุมชนเพื่อวัดดัชนีความสุขมวลรวม</t>
  </si>
  <si>
    <t>กิจกรรมที่ 1 เสริมสร้างและพัฒนาสมรรถนะด้านวิชาการบุคลากร</t>
  </si>
  <si>
    <t xml:space="preserve">               สาขาวิชาการพัฒนาชุมชน</t>
  </si>
  <si>
    <t xml:space="preserve">                ระบบกลไกด้านการเงิน การเบิกจ่าย และพัสดุ</t>
  </si>
  <si>
    <t xml:space="preserve">3.12  ร้อยละของอาจารย์ที่มีคุณวุฒิ
ปริญญาเอก (พ) (NSTRU 4.12)   </t>
  </si>
  <si>
    <t>1.7 จำนวนผู้เข้าร่วมโครงการที่เกี่ยวกับการน้อมนำพระราโชบายด้านการศึกษาเพื่อเสริมสร้างคุณลักษณะคนไทยที่พึงประสงค์ทั้ง 4 ประการ สู่การปฏิบัติในพื้นที่บริการของมหาวิทยาลัยราชภัฏนครศรีธรรมรา(NSTRU1.7)</t>
  </si>
  <si>
    <t>2.8 การส่งเสริมสมรรถนะและทักษะด้านดิจิทัล(เกณฑ์การประเมินข้อ 1.7ระดับมหาวิทยาลัย ) (NSTRU 3.8)</t>
  </si>
  <si>
    <t>2.11 จำนวนโครงการ/กิจกรรมที่ดำเนินการโดยผู้เรียน และพัฒนานักศึกษาให้มีทักษะชีวิตและทักษะอาชีพในศตวรรษที่  21 
(NSTRU 3.11)</t>
  </si>
  <si>
    <t>8.  โครงการเครือข่ายสัมพันธ์เพื่อการพัฒนาท้องถิ่น(C)(โครงการที่  20)</t>
  </si>
  <si>
    <t>รายละเอียดของแผนปฏิบัติราชการรายปี (พ.ศ.2564) ของคณะมนุษยศาสตร์และสังคมศาสตร์  มหาวิทยาลัยราชภัฏนครศรีธรรมราช</t>
  </si>
  <si>
    <t>9. โครงการส่งเสริมสนับสนุนบุคลากรสู่ความเป็นเลิศ(C)(โครงการที่  21)</t>
  </si>
  <si>
    <t>2.  ปรับกระบวนการจัดการเรียนรู้ให้บูรณาการกับการทำงาน และเสริมสร้างทักษะและจิตสำนึกในการพัฒนาท้องถิ่น โดยความร่วมมือกับสถานประกอบการทั้งภาครัฐ ภาคเอกชน และชุมชน</t>
  </si>
  <si>
    <t>1.  ผลิตบัณฑิตได้ตามความต้องการของผู้ใช้บัณฑิต ทั้งด้านสมรรถนะเชิงวิชาการ เชิงวิชาชีพ ทักษะบัณฑิตศตวรรษที่ 21และคุณลักษณะ 4 ประการ คือ</t>
  </si>
  <si>
    <t>1.1  มีฐานข้อมูลของพื้นที่บริการ (ศักยภาพชุมชน สภาพปัญหา และความต้องการที่แท้จริงของชุมชน) เพื่อใช้ในการวิเคราะห์ ประเมินและวางแผนพัฒนาเชิงพื้นที่ตามศักยภาพของมหาวิทยาลัยราชภัฏนครศรีธรรมราช
 (NSTRU 1.1)</t>
  </si>
  <si>
    <t xml:space="preserve">3.14  ผลการติดตาม ตรวจสอบ และประเมินผลงานของมหาวิทยาลัย (NSTRU 4.14)   </t>
  </si>
  <si>
    <t xml:space="preserve">3.17 ร้อยละของรายได้ที่เพิ่มขึ้นจากการบริหารสินทรัพย์ของมหาวิทยาลัย (พ) (NSTRU 4.17)   </t>
  </si>
  <si>
    <t xml:space="preserve">3.18 จำนวนองค์ความรู้จากการจัดการความรู้ที่หน่วยงานนำไปใช้ประโยชน์ (NSTRU 4.23)   </t>
  </si>
  <si>
    <t xml:space="preserve">3.9  ผลสำรวจความคิดเห็น/ความพึงพอใจของประชาชน/ผู้รับบริการที่มีต่อมหาวิทยาลัย
ราชภัฏ (NSTRU 4.9)   </t>
  </si>
  <si>
    <t>2.10  ร้อยละที่เพิ่มขึ้นของจำนวนวารสารที่ตีพิมพ์ในฐานข้อมูลระดับชาติและนานาชาติ และมีการอ้างอิงของวารสาร (NSTRU 3.10)</t>
  </si>
  <si>
    <t>1.16  จำนวนโครงการที่ขับเคลื่อนตามโครงการพระบรมราโชบายของพระบาทสมเด็จพระเจ้าอยู่หัว รัชกาลที่ 10 และโครงการพระราชดำริของสมเด็จพระเทพรัตนราชสุดาฯ สยามบรมราชกุมารี (อพ.สธ) กับชุมชนพื้นที่บริการให้เกิดการพัฒนาอย่างยั่งยืน
(NSTRU 1.17)</t>
  </si>
  <si>
    <t xml:space="preserve">12. โครงการสนับสนุนการดำเนินงานของหน่วยงานให้เกิดคุณธรรม และความโปร่งใส มีประสิทธิภาพตามหลักธรรมาภิบาล (A)(โครงการที่  25)  </t>
  </si>
  <si>
    <t>วิชาการท่องเที่ยว</t>
  </si>
  <si>
    <t>1. คณะมีระบบบริหารที่มีประสิทธิภาพและคล่องตัว มุ่งเน้น ธรรมาภิบาล มีความพร้อมและสามารถ ปรับตัวได้อย่างมีประสิทธิภาพและประสิทธิผลกับสถานะมหาวิทยาลัยในกำกับ
ของรัฐ</t>
  </si>
  <si>
    <t>5  เป้าประสงค์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</si>
</sst>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0.0000"/>
    <numFmt numFmtId="205" formatCode="0.00000"/>
    <numFmt numFmtId="206" formatCode="0.000"/>
    <numFmt numFmtId="207" formatCode="0.0"/>
    <numFmt numFmtId="208" formatCode="_-* #,##0.0_-;\-* #,##0.0_-;_-* &quot;-&quot;??_-;_-@_-"/>
    <numFmt numFmtId="209" formatCode="_-* #,##0.000_-;\-* #,##0.000_-;_-* &quot;-&quot;??_-;_-@_-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5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4"/>
      <name val="Tahoma"/>
      <family val="2"/>
    </font>
    <font>
      <sz val="12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name val="Calibri"/>
      <family val="2"/>
    </font>
    <font>
      <sz val="12"/>
      <color rgb="FF000000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sz val="13"/>
      <color rgb="FF000000"/>
      <name val="TH SarabunPSK"/>
      <family val="2"/>
    </font>
    <font>
      <sz val="13"/>
      <color rgb="FF000000"/>
      <name val="TH SarabunPSK"/>
      <family val="2"/>
    </font>
    <font>
      <b/>
      <sz val="18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/>
      <right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20" borderId="5" applyNumberFormat="0" applyAlignment="0" applyProtection="0"/>
    <xf numFmtId="0" fontId="1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71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top"/>
    </xf>
    <xf numFmtId="0" fontId="8" fillId="35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wrapText="1"/>
    </xf>
    <xf numFmtId="0" fontId="8" fillId="36" borderId="15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vertical="top" wrapText="1"/>
    </xf>
    <xf numFmtId="0" fontId="6" fillId="0" borderId="17" xfId="53" applyFont="1" applyBorder="1">
      <alignment/>
      <protection/>
    </xf>
    <xf numFmtId="0" fontId="6" fillId="0" borderId="17" xfId="53" applyFont="1" applyFill="1" applyBorder="1" applyAlignment="1">
      <alignment wrapText="1"/>
      <protection/>
    </xf>
    <xf numFmtId="0" fontId="58" fillId="0" borderId="12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3" fillId="33" borderId="16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8" fillId="35" borderId="15" xfId="0" applyFont="1" applyFill="1" applyBorder="1" applyAlignment="1">
      <alignment vertical="center"/>
    </xf>
    <xf numFmtId="0" fontId="8" fillId="35" borderId="13" xfId="0" applyFont="1" applyFill="1" applyBorder="1" applyAlignment="1">
      <alignment vertical="center" wrapText="1"/>
    </xf>
    <xf numFmtId="0" fontId="8" fillId="35" borderId="16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19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203" fontId="8" fillId="0" borderId="20" xfId="0" applyNumberFormat="1" applyFont="1" applyBorder="1" applyAlignment="1">
      <alignment horizontal="left" vertical="center"/>
    </xf>
    <xf numFmtId="0" fontId="59" fillId="34" borderId="12" xfId="0" applyFont="1" applyFill="1" applyBorder="1" applyAlignment="1">
      <alignment vertical="top" wrapText="1"/>
    </xf>
    <xf numFmtId="203" fontId="6" fillId="0" borderId="17" xfId="33" applyNumberFormat="1" applyFont="1" applyFill="1" applyBorder="1" applyAlignment="1">
      <alignment horizontal="left" vertical="top"/>
    </xf>
    <xf numFmtId="203" fontId="8" fillId="0" borderId="17" xfId="0" applyNumberFormat="1" applyFont="1" applyBorder="1" applyAlignment="1">
      <alignment horizontal="left" vertical="center"/>
    </xf>
    <xf numFmtId="0" fontId="58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203" fontId="6" fillId="0" borderId="21" xfId="33" applyNumberFormat="1" applyFont="1" applyFill="1" applyBorder="1" applyAlignment="1">
      <alignment horizontal="left" vertical="top"/>
    </xf>
    <xf numFmtId="0" fontId="6" fillId="0" borderId="1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57" fillId="0" borderId="22" xfId="0" applyFont="1" applyBorder="1" applyAlignment="1">
      <alignment/>
    </xf>
    <xf numFmtId="0" fontId="6" fillId="34" borderId="19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vertical="center" wrapText="1"/>
    </xf>
    <xf numFmtId="203" fontId="6" fillId="0" borderId="12" xfId="33" applyNumberFormat="1" applyFont="1" applyFill="1" applyBorder="1" applyAlignment="1">
      <alignment horizontal="left" vertical="top"/>
    </xf>
    <xf numFmtId="203" fontId="8" fillId="0" borderId="12" xfId="0" applyNumberFormat="1" applyFont="1" applyBorder="1" applyAlignment="1">
      <alignment vertical="center"/>
    </xf>
    <xf numFmtId="0" fontId="60" fillId="0" borderId="20" xfId="0" applyFont="1" applyBorder="1" applyAlignment="1">
      <alignment/>
    </xf>
    <xf numFmtId="203" fontId="6" fillId="0" borderId="22" xfId="33" applyNumberFormat="1" applyFont="1" applyFill="1" applyBorder="1" applyAlignment="1">
      <alignment horizontal="left" vertical="top"/>
    </xf>
    <xf numFmtId="203" fontId="8" fillId="0" borderId="22" xfId="0" applyNumberFormat="1" applyFont="1" applyBorder="1" applyAlignment="1">
      <alignment horizontal="left" vertical="center"/>
    </xf>
    <xf numFmtId="203" fontId="6" fillId="0" borderId="23" xfId="33" applyNumberFormat="1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vertical="top" wrapText="1"/>
    </xf>
    <xf numFmtId="0" fontId="6" fillId="34" borderId="17" xfId="0" applyFont="1" applyFill="1" applyBorder="1" applyAlignment="1">
      <alignment vertical="top" wrapText="1"/>
    </xf>
    <xf numFmtId="203" fontId="8" fillId="0" borderId="17" xfId="33" applyNumberFormat="1" applyFont="1" applyFill="1" applyBorder="1" applyAlignment="1">
      <alignment vertical="center"/>
    </xf>
    <xf numFmtId="203" fontId="8" fillId="34" borderId="21" xfId="33" applyNumberFormat="1" applyFont="1" applyFill="1" applyBorder="1" applyAlignment="1">
      <alignment vertical="center"/>
    </xf>
    <xf numFmtId="0" fontId="60" fillId="0" borderId="17" xfId="0" applyFont="1" applyBorder="1" applyAlignment="1">
      <alignment/>
    </xf>
    <xf numFmtId="203" fontId="8" fillId="0" borderId="12" xfId="0" applyNumberFormat="1" applyFont="1" applyBorder="1" applyAlignment="1">
      <alignment horizontal="left" vertical="center"/>
    </xf>
    <xf numFmtId="0" fontId="58" fillId="0" borderId="12" xfId="0" applyFont="1" applyBorder="1" applyAlignment="1">
      <alignment horizontal="left" vertical="top"/>
    </xf>
    <xf numFmtId="0" fontId="60" fillId="0" borderId="25" xfId="0" applyFont="1" applyBorder="1" applyAlignment="1">
      <alignment vertical="center"/>
    </xf>
    <xf numFmtId="203" fontId="6" fillId="0" borderId="10" xfId="33" applyNumberFormat="1" applyFont="1" applyFill="1" applyBorder="1" applyAlignment="1">
      <alignment horizontal="left" vertical="top"/>
    </xf>
    <xf numFmtId="0" fontId="60" fillId="0" borderId="20" xfId="0" applyFont="1" applyBorder="1" applyAlignment="1">
      <alignment vertical="center"/>
    </xf>
    <xf numFmtId="0" fontId="57" fillId="0" borderId="0" xfId="0" applyFont="1" applyAlignment="1">
      <alignment wrapText="1"/>
    </xf>
    <xf numFmtId="0" fontId="6" fillId="34" borderId="0" xfId="0" applyFont="1" applyFill="1" applyBorder="1" applyAlignment="1">
      <alignment vertical="top" wrapText="1"/>
    </xf>
    <xf numFmtId="49" fontId="6" fillId="34" borderId="19" xfId="0" applyNumberFormat="1" applyFont="1" applyFill="1" applyBorder="1" applyAlignment="1">
      <alignment horizontal="center" vertical="top" wrapText="1"/>
    </xf>
    <xf numFmtId="0" fontId="57" fillId="0" borderId="24" xfId="0" applyFont="1" applyBorder="1" applyAlignment="1">
      <alignment/>
    </xf>
    <xf numFmtId="0" fontId="61" fillId="0" borderId="17" xfId="0" applyFont="1" applyFill="1" applyBorder="1" applyAlignment="1">
      <alignment/>
    </xf>
    <xf numFmtId="203" fontId="6" fillId="0" borderId="17" xfId="33" applyNumberFormat="1" applyFont="1" applyFill="1" applyBorder="1" applyAlignment="1">
      <alignment vertical="top"/>
    </xf>
    <xf numFmtId="0" fontId="57" fillId="0" borderId="12" xfId="0" applyFont="1" applyBorder="1" applyAlignment="1">
      <alignment/>
    </xf>
    <xf numFmtId="0" fontId="57" fillId="0" borderId="0" xfId="0" applyFont="1" applyAlignment="1">
      <alignment/>
    </xf>
    <xf numFmtId="203" fontId="6" fillId="0" borderId="12" xfId="33" applyNumberFormat="1" applyFont="1" applyFill="1" applyBorder="1" applyAlignment="1">
      <alignment vertical="top"/>
    </xf>
    <xf numFmtId="203" fontId="6" fillId="0" borderId="22" xfId="33" applyNumberFormat="1" applyFont="1" applyFill="1" applyBorder="1" applyAlignment="1">
      <alignment vertical="top"/>
    </xf>
    <xf numFmtId="203" fontId="8" fillId="0" borderId="21" xfId="0" applyNumberFormat="1" applyFont="1" applyBorder="1" applyAlignment="1">
      <alignment horizontal="left" vertical="center"/>
    </xf>
    <xf numFmtId="0" fontId="57" fillId="0" borderId="12" xfId="0" applyFont="1" applyBorder="1" applyAlignment="1">
      <alignment horizontal="center" vertical="top" wrapText="1"/>
    </xf>
    <xf numFmtId="203" fontId="6" fillId="0" borderId="24" xfId="33" applyNumberFormat="1" applyFont="1" applyFill="1" applyBorder="1" applyAlignment="1">
      <alignment horizontal="left" vertical="top"/>
    </xf>
    <xf numFmtId="0" fontId="6" fillId="34" borderId="14" xfId="0" applyFont="1" applyFill="1" applyBorder="1" applyAlignment="1">
      <alignment vertical="top" wrapText="1"/>
    </xf>
    <xf numFmtId="0" fontId="58" fillId="0" borderId="19" xfId="0" applyFont="1" applyBorder="1" applyAlignment="1">
      <alignment horizontal="left" vertical="top"/>
    </xf>
    <xf numFmtId="0" fontId="61" fillId="0" borderId="24" xfId="0" applyFont="1" applyBorder="1" applyAlignment="1">
      <alignment/>
    </xf>
    <xf numFmtId="0" fontId="61" fillId="0" borderId="26" xfId="0" applyFont="1" applyBorder="1" applyAlignment="1">
      <alignment/>
    </xf>
    <xf numFmtId="0" fontId="61" fillId="0" borderId="26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34" borderId="14" xfId="0" applyFont="1" applyFill="1" applyBorder="1" applyAlignment="1">
      <alignment horizontal="center" vertical="top" wrapText="1"/>
    </xf>
    <xf numFmtId="0" fontId="6" fillId="0" borderId="17" xfId="53" applyFont="1" applyBorder="1" applyAlignment="1">
      <alignment wrapText="1"/>
      <protection/>
    </xf>
    <xf numFmtId="0" fontId="6" fillId="0" borderId="12" xfId="0" applyFont="1" applyBorder="1" applyAlignment="1">
      <alignment vertical="top" wrapText="1"/>
    </xf>
    <xf numFmtId="0" fontId="6" fillId="0" borderId="21" xfId="53" applyFont="1" applyBorder="1" applyAlignment="1">
      <alignment wrapText="1"/>
      <protection/>
    </xf>
    <xf numFmtId="0" fontId="6" fillId="0" borderId="22" xfId="53" applyFont="1" applyBorder="1">
      <alignment/>
      <protection/>
    </xf>
    <xf numFmtId="0" fontId="57" fillId="0" borderId="19" xfId="0" applyFont="1" applyBorder="1" applyAlignment="1">
      <alignment horizontal="center" vertical="top" wrapText="1"/>
    </xf>
    <xf numFmtId="0" fontId="6" fillId="0" borderId="17" xfId="53" applyFont="1" applyFill="1" applyBorder="1">
      <alignment/>
      <protection/>
    </xf>
    <xf numFmtId="0" fontId="6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/>
    </xf>
    <xf numFmtId="0" fontId="57" fillId="0" borderId="12" xfId="0" applyFont="1" applyBorder="1" applyAlignment="1">
      <alignment vertical="center"/>
    </xf>
    <xf numFmtId="0" fontId="58" fillId="0" borderId="14" xfId="0" applyFont="1" applyBorder="1" applyAlignment="1">
      <alignment vertical="top" wrapText="1"/>
    </xf>
    <xf numFmtId="203" fontId="8" fillId="0" borderId="12" xfId="33" applyNumberFormat="1" applyFont="1" applyFill="1" applyBorder="1" applyAlignment="1">
      <alignment vertical="center"/>
    </xf>
    <xf numFmtId="0" fontId="60" fillId="0" borderId="12" xfId="0" applyFont="1" applyBorder="1" applyAlignment="1">
      <alignment vertical="center"/>
    </xf>
    <xf numFmtId="203" fontId="6" fillId="0" borderId="11" xfId="33" applyNumberFormat="1" applyFont="1" applyFill="1" applyBorder="1" applyAlignment="1">
      <alignment horizontal="left" vertical="top"/>
    </xf>
    <xf numFmtId="0" fontId="8" fillId="36" borderId="15" xfId="0" applyFont="1" applyFill="1" applyBorder="1" applyAlignment="1">
      <alignment vertical="center"/>
    </xf>
    <xf numFmtId="0" fontId="8" fillId="36" borderId="13" xfId="0" applyFont="1" applyFill="1" applyBorder="1" applyAlignment="1">
      <alignment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203" fontId="8" fillId="0" borderId="16" xfId="33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center" vertical="top" wrapText="1"/>
    </xf>
    <xf numFmtId="0" fontId="6" fillId="0" borderId="22" xfId="53" applyFont="1" applyBorder="1" applyAlignment="1">
      <alignment wrapText="1"/>
      <protection/>
    </xf>
    <xf numFmtId="203" fontId="8" fillId="0" borderId="22" xfId="33" applyNumberFormat="1" applyFont="1" applyFill="1" applyBorder="1" applyAlignment="1">
      <alignment horizontal="left" vertical="top"/>
    </xf>
    <xf numFmtId="0" fontId="60" fillId="0" borderId="11" xfId="0" applyFont="1" applyBorder="1" applyAlignment="1">
      <alignment vertical="top" wrapText="1"/>
    </xf>
    <xf numFmtId="0" fontId="60" fillId="0" borderId="10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203" fontId="8" fillId="0" borderId="27" xfId="0" applyNumberFormat="1" applyFont="1" applyBorder="1" applyAlignment="1">
      <alignment horizontal="center" vertical="top" wrapText="1"/>
    </xf>
    <xf numFmtId="0" fontId="59" fillId="34" borderId="11" xfId="0" applyFont="1" applyFill="1" applyBorder="1" applyAlignment="1">
      <alignment vertical="top" wrapText="1"/>
    </xf>
    <xf numFmtId="203" fontId="8" fillId="0" borderId="11" xfId="33" applyNumberFormat="1" applyFont="1" applyFill="1" applyBorder="1" applyAlignment="1">
      <alignment vertical="center"/>
    </xf>
    <xf numFmtId="203" fontId="8" fillId="0" borderId="11" xfId="0" applyNumberFormat="1" applyFont="1" applyBorder="1" applyAlignment="1">
      <alignment vertical="center"/>
    </xf>
    <xf numFmtId="0" fontId="6" fillId="34" borderId="22" xfId="0" applyFont="1" applyFill="1" applyBorder="1" applyAlignment="1">
      <alignment vertical="top" wrapText="1"/>
    </xf>
    <xf numFmtId="203" fontId="8" fillId="0" borderId="11" xfId="0" applyNumberFormat="1" applyFont="1" applyFill="1" applyBorder="1" applyAlignment="1">
      <alignment horizontal="left" vertical="center"/>
    </xf>
    <xf numFmtId="0" fontId="6" fillId="0" borderId="12" xfId="53" applyFont="1" applyFill="1" applyBorder="1">
      <alignment/>
      <protection/>
    </xf>
    <xf numFmtId="203" fontId="8" fillId="0" borderId="17" xfId="0" applyNumberFormat="1" applyFont="1" applyFill="1" applyBorder="1" applyAlignment="1">
      <alignment horizontal="left" vertical="center"/>
    </xf>
    <xf numFmtId="203" fontId="8" fillId="0" borderId="21" xfId="0" applyNumberFormat="1" applyFont="1" applyFill="1" applyBorder="1" applyAlignment="1">
      <alignment horizontal="left" vertical="center"/>
    </xf>
    <xf numFmtId="203" fontId="8" fillId="0" borderId="12" xfId="0" applyNumberFormat="1" applyFont="1" applyFill="1" applyBorder="1" applyAlignment="1">
      <alignment horizontal="left" vertical="center"/>
    </xf>
    <xf numFmtId="0" fontId="57" fillId="0" borderId="12" xfId="0" applyFont="1" applyFill="1" applyBorder="1" applyAlignment="1">
      <alignment vertical="center"/>
    </xf>
    <xf numFmtId="203" fontId="8" fillId="0" borderId="22" xfId="0" applyNumberFormat="1" applyFont="1" applyFill="1" applyBorder="1" applyAlignment="1">
      <alignment horizontal="left" vertical="center"/>
    </xf>
    <xf numFmtId="0" fontId="60" fillId="0" borderId="21" xfId="0" applyFont="1" applyFill="1" applyBorder="1" applyAlignment="1">
      <alignment vertical="center"/>
    </xf>
    <xf numFmtId="0" fontId="6" fillId="0" borderId="22" xfId="53" applyFont="1" applyFill="1" applyBorder="1" applyAlignment="1">
      <alignment wrapText="1"/>
      <protection/>
    </xf>
    <xf numFmtId="203" fontId="8" fillId="0" borderId="16" xfId="0" applyNumberFormat="1" applyFont="1" applyFill="1" applyBorder="1" applyAlignment="1">
      <alignment horizontal="left" vertical="center"/>
    </xf>
    <xf numFmtId="203" fontId="8" fillId="0" borderId="27" xfId="0" applyNumberFormat="1" applyFont="1" applyFill="1" applyBorder="1" applyAlignment="1">
      <alignment horizontal="center" vertical="top" wrapText="1"/>
    </xf>
    <xf numFmtId="0" fontId="6" fillId="0" borderId="16" xfId="53" applyFont="1" applyFill="1" applyBorder="1">
      <alignment/>
      <protection/>
    </xf>
    <xf numFmtId="0" fontId="6" fillId="0" borderId="16" xfId="53" applyFont="1" applyFill="1" applyBorder="1" applyAlignment="1">
      <alignment wrapText="1"/>
      <protection/>
    </xf>
    <xf numFmtId="0" fontId="57" fillId="0" borderId="12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 vertical="top" wrapText="1"/>
    </xf>
    <xf numFmtId="0" fontId="60" fillId="0" borderId="22" xfId="0" applyFont="1" applyBorder="1" applyAlignment="1">
      <alignment vertical="center"/>
    </xf>
    <xf numFmtId="0" fontId="10" fillId="34" borderId="14" xfId="0" applyFont="1" applyFill="1" applyBorder="1" applyAlignment="1">
      <alignment horizontal="center" wrapText="1"/>
    </xf>
    <xf numFmtId="0" fontId="8" fillId="35" borderId="18" xfId="0" applyFont="1" applyFill="1" applyBorder="1" applyAlignment="1">
      <alignment vertical="center" wrapText="1"/>
    </xf>
    <xf numFmtId="0" fontId="8" fillId="37" borderId="27" xfId="0" applyFont="1" applyFill="1" applyBorder="1" applyAlignment="1">
      <alignment vertical="center" wrapText="1"/>
    </xf>
    <xf numFmtId="203" fontId="6" fillId="0" borderId="20" xfId="33" applyNumberFormat="1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center" vertical="top" wrapText="1"/>
    </xf>
    <xf numFmtId="0" fontId="57" fillId="0" borderId="14" xfId="0" applyFont="1" applyBorder="1" applyAlignment="1">
      <alignment vertical="top" wrapText="1"/>
    </xf>
    <xf numFmtId="0" fontId="6" fillId="0" borderId="22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 vertical="top" wrapText="1"/>
    </xf>
    <xf numFmtId="203" fontId="6" fillId="0" borderId="28" xfId="33" applyNumberFormat="1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8" fillId="35" borderId="27" xfId="0" applyFont="1" applyFill="1" applyBorder="1" applyAlignment="1">
      <alignment vertical="center" wrapText="1"/>
    </xf>
    <xf numFmtId="203" fontId="8" fillId="35" borderId="16" xfId="0" applyNumberFormat="1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top" wrapText="1"/>
    </xf>
    <xf numFmtId="0" fontId="6" fillId="0" borderId="16" xfId="53" applyFont="1" applyBorder="1">
      <alignment/>
      <protection/>
    </xf>
    <xf numFmtId="0" fontId="57" fillId="0" borderId="12" xfId="0" applyFont="1" applyBorder="1" applyAlignment="1">
      <alignment vertical="top"/>
    </xf>
    <xf numFmtId="0" fontId="62" fillId="0" borderId="12" xfId="0" applyFont="1" applyBorder="1" applyAlignment="1">
      <alignment horizontal="center" vertical="top" wrapText="1"/>
    </xf>
    <xf numFmtId="203" fontId="6" fillId="0" borderId="26" xfId="33" applyNumberFormat="1" applyFont="1" applyFill="1" applyBorder="1" applyAlignment="1">
      <alignment vertical="top"/>
    </xf>
    <xf numFmtId="49" fontId="59" fillId="34" borderId="10" xfId="0" applyNumberFormat="1" applyFont="1" applyFill="1" applyBorder="1" applyAlignment="1">
      <alignment vertical="top" wrapText="1"/>
    </xf>
    <xf numFmtId="203" fontId="8" fillId="0" borderId="10" xfId="33" applyNumberFormat="1" applyFont="1" applyFill="1" applyBorder="1" applyAlignment="1">
      <alignment vertical="center"/>
    </xf>
    <xf numFmtId="0" fontId="0" fillId="0" borderId="29" xfId="0" applyBorder="1" applyAlignment="1">
      <alignment/>
    </xf>
    <xf numFmtId="203" fontId="8" fillId="0" borderId="10" xfId="0" applyNumberFormat="1" applyFont="1" applyBorder="1" applyAlignment="1">
      <alignment vertical="center"/>
    </xf>
    <xf numFmtId="0" fontId="59" fillId="34" borderId="10" xfId="0" applyFont="1" applyFill="1" applyBorder="1" applyAlignment="1">
      <alignment vertical="top" wrapText="1"/>
    </xf>
    <xf numFmtId="0" fontId="57" fillId="0" borderId="10" xfId="0" applyFont="1" applyBorder="1" applyAlignment="1">
      <alignment/>
    </xf>
    <xf numFmtId="0" fontId="60" fillId="0" borderId="11" xfId="0" applyFont="1" applyBorder="1" applyAlignment="1">
      <alignment/>
    </xf>
    <xf numFmtId="0" fontId="57" fillId="0" borderId="22" xfId="0" applyFont="1" applyBorder="1" applyAlignment="1">
      <alignment vertical="top" wrapText="1"/>
    </xf>
    <xf numFmtId="0" fontId="6" fillId="0" borderId="17" xfId="0" applyFont="1" applyFill="1" applyBorder="1" applyAlignment="1">
      <alignment horizontal="left" vertical="top" wrapText="1"/>
    </xf>
    <xf numFmtId="0" fontId="0" fillId="0" borderId="20" xfId="0" applyBorder="1" applyAlignment="1">
      <alignment/>
    </xf>
    <xf numFmtId="0" fontId="11" fillId="0" borderId="17" xfId="53" applyFont="1" applyBorder="1" applyAlignment="1">
      <alignment wrapText="1"/>
      <protection/>
    </xf>
    <xf numFmtId="0" fontId="57" fillId="0" borderId="20" xfId="0" applyFont="1" applyFill="1" applyBorder="1" applyAlignment="1">
      <alignment vertical="center"/>
    </xf>
    <xf numFmtId="0" fontId="6" fillId="0" borderId="11" xfId="53" applyFont="1" applyFill="1" applyBorder="1">
      <alignment/>
      <protection/>
    </xf>
    <xf numFmtId="0" fontId="60" fillId="0" borderId="23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top" wrapText="1"/>
    </xf>
    <xf numFmtId="0" fontId="11" fillId="0" borderId="21" xfId="53" applyFont="1" applyBorder="1" applyAlignment="1">
      <alignment wrapText="1"/>
      <protection/>
    </xf>
    <xf numFmtId="0" fontId="6" fillId="0" borderId="14" xfId="0" applyFont="1" applyFill="1" applyBorder="1" applyAlignment="1">
      <alignment/>
    </xf>
    <xf numFmtId="203" fontId="8" fillId="0" borderId="23" xfId="0" applyNumberFormat="1" applyFont="1" applyFill="1" applyBorder="1" applyAlignment="1">
      <alignment horizontal="left" vertical="center"/>
    </xf>
    <xf numFmtId="0" fontId="63" fillId="0" borderId="22" xfId="0" applyFont="1" applyBorder="1" applyAlignment="1">
      <alignment/>
    </xf>
    <xf numFmtId="0" fontId="63" fillId="0" borderId="17" xfId="0" applyFont="1" applyBorder="1" applyAlignment="1">
      <alignment horizontal="left"/>
    </xf>
    <xf numFmtId="0" fontId="58" fillId="0" borderId="22" xfId="0" applyFont="1" applyBorder="1" applyAlignment="1">
      <alignment/>
    </xf>
    <xf numFmtId="0" fontId="58" fillId="0" borderId="22" xfId="0" applyFont="1" applyBorder="1" applyAlignment="1">
      <alignment wrapText="1"/>
    </xf>
    <xf numFmtId="0" fontId="58" fillId="0" borderId="17" xfId="0" applyFont="1" applyBorder="1" applyAlignment="1">
      <alignment horizontal="left"/>
    </xf>
    <xf numFmtId="0" fontId="58" fillId="0" borderId="17" xfId="0" applyFont="1" applyBorder="1" applyAlignment="1">
      <alignment horizontal="left" wrapText="1"/>
    </xf>
    <xf numFmtId="0" fontId="60" fillId="0" borderId="20" xfId="0" applyFont="1" applyFill="1" applyBorder="1" applyAlignment="1">
      <alignment vertical="center"/>
    </xf>
    <xf numFmtId="0" fontId="60" fillId="0" borderId="17" xfId="0" applyFont="1" applyFill="1" applyBorder="1" applyAlignment="1">
      <alignment vertical="center"/>
    </xf>
    <xf numFmtId="0" fontId="60" fillId="0" borderId="23" xfId="0" applyFont="1" applyBorder="1" applyAlignment="1">
      <alignment vertical="top" wrapText="1"/>
    </xf>
    <xf numFmtId="0" fontId="60" fillId="0" borderId="1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203" fontId="6" fillId="0" borderId="10" xfId="33" applyNumberFormat="1" applyFont="1" applyFill="1" applyBorder="1" applyAlignment="1">
      <alignment horizontal="center" vertical="top"/>
    </xf>
    <xf numFmtId="203" fontId="8" fillId="0" borderId="11" xfId="33" applyNumberFormat="1" applyFont="1" applyFill="1" applyBorder="1" applyAlignment="1">
      <alignment horizontal="center" vertical="center"/>
    </xf>
    <xf numFmtId="203" fontId="8" fillId="0" borderId="10" xfId="33" applyNumberFormat="1" applyFont="1" applyFill="1" applyBorder="1" applyAlignment="1">
      <alignment horizontal="center" vertical="center"/>
    </xf>
    <xf numFmtId="0" fontId="58" fillId="0" borderId="22" xfId="0" applyFont="1" applyBorder="1" applyAlignment="1">
      <alignment horizontal="left"/>
    </xf>
    <xf numFmtId="203" fontId="6" fillId="0" borderId="11" xfId="33" applyNumberFormat="1" applyFont="1" applyFill="1" applyBorder="1" applyAlignment="1">
      <alignment horizontal="center" vertical="top"/>
    </xf>
    <xf numFmtId="203" fontId="59" fillId="0" borderId="0" xfId="46" applyNumberFormat="1" applyFont="1" applyAlignment="1">
      <alignment vertical="center"/>
    </xf>
    <xf numFmtId="203" fontId="6" fillId="0" borderId="17" xfId="46" applyNumberFormat="1" applyFont="1" applyFill="1" applyBorder="1" applyAlignment="1">
      <alignment vertical="center"/>
    </xf>
    <xf numFmtId="203" fontId="6" fillId="0" borderId="22" xfId="46" applyNumberFormat="1" applyFont="1" applyFill="1" applyBorder="1" applyAlignment="1">
      <alignment/>
    </xf>
    <xf numFmtId="0" fontId="57" fillId="0" borderId="17" xfId="0" applyFont="1" applyBorder="1" applyAlignment="1">
      <alignment vertical="top" wrapText="1"/>
    </xf>
    <xf numFmtId="0" fontId="0" fillId="0" borderId="22" xfId="0" applyBorder="1" applyAlignment="1">
      <alignment/>
    </xf>
    <xf numFmtId="0" fontId="59" fillId="0" borderId="11" xfId="0" applyFont="1" applyFill="1" applyBorder="1" applyAlignment="1">
      <alignment vertical="top" wrapText="1"/>
    </xf>
    <xf numFmtId="49" fontId="59" fillId="34" borderId="12" xfId="0" applyNumberFormat="1" applyFont="1" applyFill="1" applyBorder="1" applyAlignment="1">
      <alignment vertical="top" wrapText="1"/>
    </xf>
    <xf numFmtId="203" fontId="58" fillId="0" borderId="12" xfId="46" applyNumberFormat="1" applyFont="1" applyBorder="1" applyAlignment="1">
      <alignment/>
    </xf>
    <xf numFmtId="0" fontId="8" fillId="0" borderId="20" xfId="0" applyFont="1" applyFill="1" applyBorder="1" applyAlignment="1">
      <alignment horizontal="left"/>
    </xf>
    <xf numFmtId="0" fontId="60" fillId="0" borderId="30" xfId="0" applyFont="1" applyBorder="1" applyAlignment="1">
      <alignment/>
    </xf>
    <xf numFmtId="0" fontId="59" fillId="0" borderId="22" xfId="0" applyFont="1" applyBorder="1" applyAlignment="1">
      <alignment/>
    </xf>
    <xf numFmtId="0" fontId="58" fillId="0" borderId="22" xfId="0" applyFont="1" applyBorder="1" applyAlignment="1">
      <alignment horizontal="left" wrapText="1"/>
    </xf>
    <xf numFmtId="203" fontId="6" fillId="0" borderId="26" xfId="46" applyNumberFormat="1" applyFont="1" applyBorder="1" applyAlignment="1">
      <alignment/>
    </xf>
    <xf numFmtId="0" fontId="64" fillId="0" borderId="17" xfId="0" applyFont="1" applyBorder="1" applyAlignment="1">
      <alignment horizontal="left"/>
    </xf>
    <xf numFmtId="203" fontId="8" fillId="0" borderId="20" xfId="0" applyNumberFormat="1" applyFont="1" applyBorder="1" applyAlignment="1">
      <alignment vertical="center"/>
    </xf>
    <xf numFmtId="203" fontId="8" fillId="0" borderId="21" xfId="0" applyNumberFormat="1" applyFont="1" applyBorder="1" applyAlignment="1">
      <alignment vertical="center"/>
    </xf>
    <xf numFmtId="203" fontId="8" fillId="0" borderId="17" xfId="0" applyNumberFormat="1" applyFont="1" applyBorder="1" applyAlignment="1">
      <alignment vertical="center"/>
    </xf>
    <xf numFmtId="0" fontId="6" fillId="36" borderId="16" xfId="53" applyFont="1" applyFill="1" applyBorder="1" applyAlignment="1">
      <alignment wrapText="1"/>
      <protection/>
    </xf>
    <xf numFmtId="203" fontId="8" fillId="0" borderId="11" xfId="0" applyNumberFormat="1" applyFont="1" applyBorder="1" applyAlignment="1">
      <alignment horizontal="center" vertical="center"/>
    </xf>
    <xf numFmtId="203" fontId="8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/>
    </xf>
    <xf numFmtId="0" fontId="60" fillId="0" borderId="22" xfId="0" applyFont="1" applyBorder="1" applyAlignment="1">
      <alignment/>
    </xf>
    <xf numFmtId="0" fontId="6" fillId="0" borderId="11" xfId="0" applyFont="1" applyBorder="1" applyAlignment="1">
      <alignment horizontal="left"/>
    </xf>
    <xf numFmtId="203" fontId="8" fillId="0" borderId="11" xfId="0" applyNumberFormat="1" applyFont="1" applyFill="1" applyBorder="1" applyAlignment="1">
      <alignment vertical="center"/>
    </xf>
    <xf numFmtId="203" fontId="8" fillId="0" borderId="10" xfId="0" applyNumberFormat="1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203" fontId="8" fillId="0" borderId="12" xfId="0" applyNumberFormat="1" applyFont="1" applyFill="1" applyBorder="1" applyAlignment="1">
      <alignment vertical="center"/>
    </xf>
    <xf numFmtId="0" fontId="6" fillId="0" borderId="10" xfId="53" applyFont="1" applyBorder="1" applyAlignment="1">
      <alignment vertical="center" wrapText="1"/>
      <protection/>
    </xf>
    <xf numFmtId="203" fontId="8" fillId="0" borderId="23" xfId="33" applyNumberFormat="1" applyFont="1" applyFill="1" applyBorder="1" applyAlignment="1">
      <alignment vertical="center"/>
    </xf>
    <xf numFmtId="0" fontId="58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 horizontal="left" vertical="top" wrapText="1"/>
    </xf>
    <xf numFmtId="0" fontId="6" fillId="34" borderId="20" xfId="0" applyFont="1" applyFill="1" applyBorder="1" applyAlignment="1">
      <alignment vertical="top" wrapText="1"/>
    </xf>
    <xf numFmtId="0" fontId="6" fillId="0" borderId="17" xfId="0" applyFont="1" applyBorder="1" applyAlignment="1">
      <alignment horizontal="left"/>
    </xf>
    <xf numFmtId="0" fontId="6" fillId="0" borderId="22" xfId="0" applyFont="1" applyBorder="1" applyAlignment="1">
      <alignment vertical="top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left" vertical="center"/>
    </xf>
    <xf numFmtId="0" fontId="58" fillId="0" borderId="17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top"/>
    </xf>
    <xf numFmtId="0" fontId="58" fillId="0" borderId="31" xfId="0" applyFont="1" applyBorder="1" applyAlignment="1">
      <alignment horizontal="center" vertical="center"/>
    </xf>
    <xf numFmtId="0" fontId="61" fillId="0" borderId="30" xfId="0" applyFont="1" applyBorder="1" applyAlignment="1">
      <alignment/>
    </xf>
    <xf numFmtId="203" fontId="8" fillId="36" borderId="16" xfId="33" applyNumberFormat="1" applyFont="1" applyFill="1" applyBorder="1" applyAlignment="1">
      <alignment horizontal="left" vertical="center"/>
    </xf>
    <xf numFmtId="203" fontId="8" fillId="35" borderId="16" xfId="33" applyNumberFormat="1" applyFont="1" applyFill="1" applyBorder="1" applyAlignment="1">
      <alignment horizontal="left" vertical="center"/>
    </xf>
    <xf numFmtId="0" fontId="61" fillId="0" borderId="23" xfId="0" applyFont="1" applyFill="1" applyBorder="1" applyAlignment="1">
      <alignment/>
    </xf>
    <xf numFmtId="203" fontId="8" fillId="35" borderId="16" xfId="33" applyNumberFormat="1" applyFont="1" applyFill="1" applyBorder="1" applyAlignment="1">
      <alignment vertical="center"/>
    </xf>
    <xf numFmtId="0" fontId="6" fillId="34" borderId="25" xfId="0" applyFont="1" applyFill="1" applyBorder="1" applyAlignment="1">
      <alignment vertical="top" wrapText="1"/>
    </xf>
    <xf numFmtId="0" fontId="61" fillId="0" borderId="30" xfId="0" applyFont="1" applyFill="1" applyBorder="1" applyAlignment="1">
      <alignment/>
    </xf>
    <xf numFmtId="0" fontId="6" fillId="34" borderId="21" xfId="0" applyFont="1" applyFill="1" applyBorder="1" applyAlignment="1">
      <alignment vertical="top" wrapText="1"/>
    </xf>
    <xf numFmtId="0" fontId="6" fillId="34" borderId="32" xfId="0" applyFont="1" applyFill="1" applyBorder="1" applyAlignment="1">
      <alignment vertical="top" wrapText="1"/>
    </xf>
    <xf numFmtId="203" fontId="6" fillId="0" borderId="21" xfId="33" applyNumberFormat="1" applyFont="1" applyFill="1" applyBorder="1" applyAlignment="1">
      <alignment vertical="top"/>
    </xf>
    <xf numFmtId="0" fontId="57" fillId="0" borderId="21" xfId="0" applyFont="1" applyBorder="1" applyAlignment="1">
      <alignment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58" fillId="0" borderId="12" xfId="0" applyFont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top" wrapText="1"/>
    </xf>
    <xf numFmtId="0" fontId="57" fillId="0" borderId="17" xfId="0" applyFont="1" applyBorder="1" applyAlignment="1">
      <alignment/>
    </xf>
    <xf numFmtId="0" fontId="8" fillId="35" borderId="31" xfId="0" applyFont="1" applyFill="1" applyBorder="1" applyAlignment="1">
      <alignment horizontal="left" vertical="top" wrapText="1"/>
    </xf>
    <xf numFmtId="0" fontId="58" fillId="0" borderId="21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17" xfId="0" applyFont="1" applyBorder="1" applyAlignment="1">
      <alignment horizontal="left" vertical="top"/>
    </xf>
    <xf numFmtId="0" fontId="6" fillId="0" borderId="12" xfId="53" applyFont="1" applyBorder="1" applyAlignment="1">
      <alignment vertical="center" wrapText="1"/>
      <protection/>
    </xf>
    <xf numFmtId="0" fontId="60" fillId="0" borderId="12" xfId="0" applyFont="1" applyBorder="1" applyAlignment="1">
      <alignment/>
    </xf>
    <xf numFmtId="0" fontId="6" fillId="34" borderId="33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 vertical="top" wrapText="1"/>
    </xf>
    <xf numFmtId="0" fontId="6" fillId="34" borderId="23" xfId="0" applyFont="1" applyFill="1" applyBorder="1" applyAlignment="1">
      <alignment vertical="top" wrapText="1"/>
    </xf>
    <xf numFmtId="203" fontId="8" fillId="34" borderId="23" xfId="33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vertical="top" wrapText="1"/>
    </xf>
    <xf numFmtId="0" fontId="57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left"/>
    </xf>
    <xf numFmtId="0" fontId="61" fillId="0" borderId="25" xfId="0" applyFont="1" applyBorder="1" applyAlignment="1">
      <alignment/>
    </xf>
    <xf numFmtId="203" fontId="6" fillId="0" borderId="25" xfId="46" applyNumberFormat="1" applyFont="1" applyBorder="1" applyAlignment="1">
      <alignment/>
    </xf>
    <xf numFmtId="0" fontId="63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wrapText="1"/>
    </xf>
    <xf numFmtId="203" fontId="8" fillId="0" borderId="10" xfId="0" applyNumberFormat="1" applyFont="1" applyBorder="1" applyAlignment="1">
      <alignment horizontal="left" vertical="center"/>
    </xf>
    <xf numFmtId="0" fontId="57" fillId="0" borderId="10" xfId="0" applyFont="1" applyBorder="1" applyAlignment="1">
      <alignment vertical="top" wrapText="1"/>
    </xf>
    <xf numFmtId="203" fontId="8" fillId="0" borderId="23" xfId="0" applyNumberFormat="1" applyFont="1" applyBorder="1" applyAlignment="1">
      <alignment horizontal="left" vertical="center"/>
    </xf>
    <xf numFmtId="0" fontId="58" fillId="0" borderId="23" xfId="0" applyFont="1" applyBorder="1" applyAlignment="1">
      <alignment horizontal="left"/>
    </xf>
    <xf numFmtId="0" fontId="58" fillId="0" borderId="25" xfId="0" applyFont="1" applyBorder="1" applyAlignment="1">
      <alignment vertical="top" wrapText="1"/>
    </xf>
    <xf numFmtId="0" fontId="6" fillId="34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 vertical="top" wrapText="1"/>
    </xf>
    <xf numFmtId="0" fontId="6" fillId="34" borderId="25" xfId="0" applyFont="1" applyFill="1" applyBorder="1" applyAlignment="1">
      <alignment horizontal="center" vertical="top" wrapText="1"/>
    </xf>
    <xf numFmtId="203" fontId="8" fillId="0" borderId="10" xfId="0" applyNumberFormat="1" applyFont="1" applyFill="1" applyBorder="1" applyAlignment="1">
      <alignment horizontal="left" vertical="center"/>
    </xf>
    <xf numFmtId="0" fontId="58" fillId="0" borderId="12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left" vertical="top" wrapText="1"/>
    </xf>
    <xf numFmtId="0" fontId="6" fillId="0" borderId="17" xfId="53" applyFont="1" applyBorder="1" applyAlignment="1">
      <alignment horizontal="center"/>
      <protection/>
    </xf>
    <xf numFmtId="0" fontId="58" fillId="0" borderId="21" xfId="0" applyFont="1" applyBorder="1" applyAlignment="1">
      <alignment horizontal="left"/>
    </xf>
    <xf numFmtId="203" fontId="6" fillId="0" borderId="20" xfId="33" applyNumberFormat="1" applyFont="1" applyFill="1" applyBorder="1" applyAlignment="1">
      <alignment horizontal="left"/>
    </xf>
    <xf numFmtId="0" fontId="6" fillId="0" borderId="17" xfId="53" applyFont="1" applyBorder="1" applyAlignment="1">
      <alignment/>
      <protection/>
    </xf>
    <xf numFmtId="203" fontId="6" fillId="0" borderId="17" xfId="33" applyNumberFormat="1" applyFont="1" applyFill="1" applyBorder="1" applyAlignment="1">
      <alignment horizontal="left"/>
    </xf>
    <xf numFmtId="203" fontId="6" fillId="0" borderId="21" xfId="33" applyNumberFormat="1" applyFont="1" applyFill="1" applyBorder="1" applyAlignment="1">
      <alignment horizontal="left"/>
    </xf>
    <xf numFmtId="203" fontId="6" fillId="0" borderId="22" xfId="33" applyNumberFormat="1" applyFont="1" applyFill="1" applyBorder="1" applyAlignment="1">
      <alignment/>
    </xf>
    <xf numFmtId="203" fontId="6" fillId="0" borderId="12" xfId="33" applyNumberFormat="1" applyFont="1" applyFill="1" applyBorder="1" applyAlignment="1">
      <alignment horizontal="center"/>
    </xf>
    <xf numFmtId="203" fontId="6" fillId="0" borderId="17" xfId="33" applyNumberFormat="1" applyFont="1" applyFill="1" applyBorder="1" applyAlignment="1">
      <alignment horizontal="center"/>
    </xf>
    <xf numFmtId="0" fontId="6" fillId="0" borderId="22" xfId="53" applyFont="1" applyBorder="1" applyAlignment="1">
      <alignment horizontal="left" wrapText="1"/>
      <protection/>
    </xf>
    <xf numFmtId="203" fontId="6" fillId="0" borderId="22" xfId="33" applyNumberFormat="1" applyFont="1" applyFill="1" applyBorder="1" applyAlignment="1">
      <alignment horizontal="left"/>
    </xf>
    <xf numFmtId="0" fontId="6" fillId="0" borderId="17" xfId="53" applyFont="1" applyFill="1" applyBorder="1" applyAlignment="1">
      <alignment/>
      <protection/>
    </xf>
    <xf numFmtId="0" fontId="6" fillId="0" borderId="22" xfId="53" applyFont="1" applyFill="1" applyBorder="1" applyAlignment="1">
      <alignment/>
      <protection/>
    </xf>
    <xf numFmtId="0" fontId="6" fillId="0" borderId="22" xfId="53" applyFont="1" applyBorder="1" applyAlignment="1">
      <alignment/>
      <protection/>
    </xf>
    <xf numFmtId="0" fontId="6" fillId="0" borderId="21" xfId="53" applyFont="1" applyBorder="1" applyAlignment="1">
      <alignment/>
      <protection/>
    </xf>
    <xf numFmtId="0" fontId="60" fillId="0" borderId="11" xfId="0" applyFont="1" applyBorder="1" applyAlignment="1">
      <alignment/>
    </xf>
    <xf numFmtId="203" fontId="6" fillId="0" borderId="11" xfId="33" applyNumberFormat="1" applyFont="1" applyFill="1" applyBorder="1" applyAlignment="1">
      <alignment/>
    </xf>
    <xf numFmtId="203" fontId="8" fillId="0" borderId="11" xfId="33" applyNumberFormat="1" applyFont="1" applyFill="1" applyBorder="1" applyAlignment="1">
      <alignment/>
    </xf>
    <xf numFmtId="0" fontId="59" fillId="0" borderId="12" xfId="0" applyFont="1" applyBorder="1" applyAlignment="1">
      <alignment/>
    </xf>
    <xf numFmtId="203" fontId="6" fillId="0" borderId="10" xfId="33" applyNumberFormat="1" applyFont="1" applyFill="1" applyBorder="1" applyAlignment="1">
      <alignment/>
    </xf>
    <xf numFmtId="203" fontId="8" fillId="0" borderId="10" xfId="33" applyNumberFormat="1" applyFont="1" applyFill="1" applyBorder="1" applyAlignment="1">
      <alignment/>
    </xf>
    <xf numFmtId="0" fontId="60" fillId="0" borderId="20" xfId="0" applyFont="1" applyBorder="1" applyAlignment="1">
      <alignment/>
    </xf>
    <xf numFmtId="0" fontId="60" fillId="0" borderId="22" xfId="0" applyFont="1" applyBorder="1" applyAlignment="1">
      <alignment/>
    </xf>
    <xf numFmtId="0" fontId="6" fillId="0" borderId="26" xfId="53" applyFont="1" applyBorder="1" applyAlignment="1">
      <alignment/>
      <protection/>
    </xf>
    <xf numFmtId="0" fontId="6" fillId="0" borderId="23" xfId="53" applyFont="1" applyBorder="1" applyAlignment="1">
      <alignment/>
      <protection/>
    </xf>
    <xf numFmtId="203" fontId="6" fillId="0" borderId="23" xfId="33" applyNumberFormat="1" applyFont="1" applyFill="1" applyBorder="1" applyAlignment="1">
      <alignment horizontal="left"/>
    </xf>
    <xf numFmtId="0" fontId="6" fillId="0" borderId="12" xfId="53" applyFont="1" applyBorder="1" applyAlignment="1">
      <alignment/>
      <protection/>
    </xf>
    <xf numFmtId="203" fontId="6" fillId="0" borderId="24" xfId="33" applyNumberFormat="1" applyFont="1" applyFill="1" applyBorder="1" applyAlignment="1">
      <alignment horizontal="left"/>
    </xf>
    <xf numFmtId="0" fontId="65" fillId="0" borderId="12" xfId="0" applyFont="1" applyBorder="1" applyAlignment="1">
      <alignment/>
    </xf>
    <xf numFmtId="203" fontId="6" fillId="0" borderId="10" xfId="33" applyNumberFormat="1" applyFont="1" applyFill="1" applyBorder="1" applyAlignment="1">
      <alignment horizontal="left"/>
    </xf>
    <xf numFmtId="0" fontId="60" fillId="0" borderId="16" xfId="0" applyFont="1" applyFill="1" applyBorder="1" applyAlignment="1">
      <alignment/>
    </xf>
    <xf numFmtId="203" fontId="6" fillId="0" borderId="16" xfId="33" applyNumberFormat="1" applyFont="1" applyFill="1" applyBorder="1" applyAlignment="1">
      <alignment/>
    </xf>
    <xf numFmtId="203" fontId="8" fillId="0" borderId="11" xfId="33" applyNumberFormat="1" applyFont="1" applyFill="1" applyBorder="1" applyAlignment="1">
      <alignment horizontal="left"/>
    </xf>
    <xf numFmtId="0" fontId="60" fillId="0" borderId="12" xfId="0" applyFont="1" applyBorder="1" applyAlignment="1">
      <alignment/>
    </xf>
    <xf numFmtId="203" fontId="6" fillId="0" borderId="11" xfId="33" applyNumberFormat="1" applyFont="1" applyFill="1" applyBorder="1" applyAlignment="1">
      <alignment horizontal="left"/>
    </xf>
    <xf numFmtId="0" fontId="60" fillId="0" borderId="17" xfId="0" applyFont="1" applyBorder="1" applyAlignment="1">
      <alignment/>
    </xf>
    <xf numFmtId="203" fontId="8" fillId="0" borderId="17" xfId="33" applyNumberFormat="1" applyFont="1" applyFill="1" applyBorder="1" applyAlignment="1">
      <alignment/>
    </xf>
    <xf numFmtId="0" fontId="58" fillId="0" borderId="22" xfId="0" applyFont="1" applyBorder="1" applyAlignment="1">
      <alignment/>
    </xf>
    <xf numFmtId="203" fontId="6" fillId="0" borderId="12" xfId="33" applyNumberFormat="1" applyFont="1" applyFill="1" applyBorder="1" applyAlignment="1">
      <alignment horizontal="left"/>
    </xf>
    <xf numFmtId="0" fontId="6" fillId="36" borderId="27" xfId="0" applyFont="1" applyFill="1" applyBorder="1" applyAlignment="1">
      <alignment horizontal="left" wrapText="1"/>
    </xf>
    <xf numFmtId="203" fontId="8" fillId="36" borderId="16" xfId="33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left" wrapText="1"/>
    </xf>
    <xf numFmtId="203" fontId="8" fillId="0" borderId="16" xfId="33" applyNumberFormat="1" applyFont="1" applyFill="1" applyBorder="1" applyAlignment="1">
      <alignment horizontal="left"/>
    </xf>
    <xf numFmtId="203" fontId="8" fillId="0" borderId="22" xfId="33" applyNumberFormat="1" applyFont="1" applyFill="1" applyBorder="1" applyAlignment="1">
      <alignment horizontal="left"/>
    </xf>
    <xf numFmtId="203" fontId="8" fillId="0" borderId="12" xfId="33" applyNumberFormat="1" applyFont="1" applyFill="1" applyBorder="1" applyAlignment="1">
      <alignment/>
    </xf>
    <xf numFmtId="0" fontId="6" fillId="0" borderId="21" xfId="53" applyFont="1" applyFill="1" applyBorder="1" applyAlignment="1">
      <alignment/>
      <protection/>
    </xf>
    <xf numFmtId="203" fontId="6" fillId="0" borderId="17" xfId="33" applyNumberFormat="1" applyFont="1" applyFill="1" applyBorder="1" applyAlignment="1">
      <alignment/>
    </xf>
    <xf numFmtId="203" fontId="6" fillId="0" borderId="11" xfId="33" applyNumberFormat="1" applyFont="1" applyFill="1" applyBorder="1" applyAlignment="1">
      <alignment horizontal="center"/>
    </xf>
    <xf numFmtId="203" fontId="6" fillId="0" borderId="10" xfId="33" applyNumberFormat="1" applyFont="1" applyFill="1" applyBorder="1" applyAlignment="1">
      <alignment horizontal="center"/>
    </xf>
    <xf numFmtId="0" fontId="58" fillId="0" borderId="22" xfId="0" applyFont="1" applyFill="1" applyBorder="1" applyAlignment="1">
      <alignment/>
    </xf>
    <xf numFmtId="203" fontId="8" fillId="0" borderId="11" xfId="33" applyNumberFormat="1" applyFont="1" applyFill="1" applyBorder="1" applyAlignment="1">
      <alignment horizontal="center"/>
    </xf>
    <xf numFmtId="203" fontId="8" fillId="0" borderId="10" xfId="33" applyNumberFormat="1" applyFont="1" applyFill="1" applyBorder="1" applyAlignment="1">
      <alignment horizontal="center"/>
    </xf>
    <xf numFmtId="0" fontId="6" fillId="0" borderId="10" xfId="53" applyFont="1" applyBorder="1" applyAlignment="1">
      <alignment/>
      <protection/>
    </xf>
    <xf numFmtId="0" fontId="6" fillId="0" borderId="10" xfId="53" applyFont="1" applyBorder="1" applyAlignment="1">
      <alignment wrapText="1"/>
      <protection/>
    </xf>
    <xf numFmtId="0" fontId="6" fillId="0" borderId="1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12" fillId="34" borderId="16" xfId="0" applyFont="1" applyFill="1" applyBorder="1" applyAlignment="1">
      <alignment wrapText="1"/>
    </xf>
    <xf numFmtId="0" fontId="11" fillId="0" borderId="21" xfId="0" applyFont="1" applyBorder="1" applyAlignment="1">
      <alignment horizontal="left"/>
    </xf>
    <xf numFmtId="0" fontId="66" fillId="0" borderId="22" xfId="0" applyFont="1" applyBorder="1" applyAlignment="1">
      <alignment/>
    </xf>
    <xf numFmtId="0" fontId="11" fillId="34" borderId="22" xfId="0" applyFont="1" applyFill="1" applyBorder="1" applyAlignment="1">
      <alignment vertical="top" wrapText="1"/>
    </xf>
    <xf numFmtId="0" fontId="11" fillId="34" borderId="12" xfId="0" applyFont="1" applyFill="1" applyBorder="1" applyAlignment="1">
      <alignment vertical="top" wrapText="1"/>
    </xf>
    <xf numFmtId="0" fontId="11" fillId="34" borderId="17" xfId="0" applyFont="1" applyFill="1" applyBorder="1" applyAlignment="1">
      <alignment vertical="top" wrapText="1"/>
    </xf>
    <xf numFmtId="0" fontId="67" fillId="0" borderId="17" xfId="0" applyFont="1" applyBorder="1" applyAlignment="1">
      <alignment vertical="top" wrapText="1"/>
    </xf>
    <xf numFmtId="0" fontId="68" fillId="0" borderId="17" xfId="0" applyFont="1" applyBorder="1" applyAlignment="1">
      <alignment/>
    </xf>
    <xf numFmtId="0" fontId="69" fillId="0" borderId="17" xfId="0" applyFont="1" applyBorder="1" applyAlignment="1">
      <alignment wrapText="1"/>
    </xf>
    <xf numFmtId="0" fontId="6" fillId="0" borderId="11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left" vertical="top" wrapText="1"/>
    </xf>
    <xf numFmtId="0" fontId="58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8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0" fillId="0" borderId="0" xfId="0" applyFont="1" applyAlignment="1">
      <alignment horizontal="left" vertical="center"/>
    </xf>
    <xf numFmtId="0" fontId="8" fillId="33" borderId="11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0" fontId="3" fillId="37" borderId="15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left" vertical="top" wrapText="1"/>
    </xf>
    <xf numFmtId="0" fontId="6" fillId="34" borderId="21" xfId="0" applyFont="1" applyFill="1" applyBorder="1" applyAlignment="1">
      <alignment horizontal="center" vertical="top" wrapText="1"/>
    </xf>
    <xf numFmtId="0" fontId="6" fillId="34" borderId="22" xfId="0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left" vertical="top" wrapText="1"/>
    </xf>
    <xf numFmtId="0" fontId="8" fillId="0" borderId="12" xfId="52" applyFont="1" applyFill="1" applyBorder="1" applyAlignment="1">
      <alignment horizontal="left" vertical="center" wrapText="1"/>
      <protection/>
    </xf>
    <xf numFmtId="0" fontId="8" fillId="0" borderId="10" xfId="52" applyFont="1" applyFill="1" applyBorder="1" applyAlignment="1">
      <alignment horizontal="left" vertical="center" wrapText="1"/>
      <protection/>
    </xf>
    <xf numFmtId="0" fontId="60" fillId="0" borderId="11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</cellXfs>
  <cellStyles count="6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2" xfId="38"/>
    <cellStyle name="Normal 2 2" xfId="39"/>
    <cellStyle name="Normal 3" xfId="40"/>
    <cellStyle name="Normal 4" xfId="41"/>
    <cellStyle name="การคำนวณ" xfId="42"/>
    <cellStyle name="ข้อความเตือน" xfId="43"/>
    <cellStyle name="ข้อความอธิบาย" xfId="44"/>
    <cellStyle name="เครื่องหมายจุลภาค 2" xfId="45"/>
    <cellStyle name="Comma" xfId="46"/>
    <cellStyle name="Comma [0]" xfId="47"/>
    <cellStyle name="ชื่อเรื่อง" xfId="48"/>
    <cellStyle name="เซลล์ตรวจสอบ" xfId="49"/>
    <cellStyle name="เซลล์ที่มีลิงก์" xfId="50"/>
    <cellStyle name="ดี" xfId="51"/>
    <cellStyle name="ปกติ 2" xfId="52"/>
    <cellStyle name="ปกติ 2 2" xfId="53"/>
    <cellStyle name="ปกติ 3" xfId="54"/>
    <cellStyle name="ปกติ 4" xfId="55"/>
    <cellStyle name="ปกติ 4 2" xfId="56"/>
    <cellStyle name="ป้อนค่า" xfId="57"/>
    <cellStyle name="ปานกลาง" xfId="58"/>
    <cellStyle name="Percent" xfId="59"/>
    <cellStyle name="ผลรวม" xfId="60"/>
    <cellStyle name="แย่" xfId="61"/>
    <cellStyle name="Currency" xfId="62"/>
    <cellStyle name="Currency [0]" xfId="63"/>
    <cellStyle name="ส่วนที่ถูกเน้น1" xfId="64"/>
    <cellStyle name="ส่วนที่ถูกเน้น2" xfId="65"/>
    <cellStyle name="ส่วนที่ถูกเน้น3" xfId="66"/>
    <cellStyle name="ส่วนที่ถูกเน้น4" xfId="67"/>
    <cellStyle name="ส่วนที่ถูกเน้น5" xfId="68"/>
    <cellStyle name="ส่วนที่ถูกเน้น6" xfId="69"/>
    <cellStyle name="แสดงผล" xfId="70"/>
    <cellStyle name="หมายเหตุ" xfId="71"/>
    <cellStyle name="หัวเรื่อง 1" xfId="72"/>
    <cellStyle name="หัวเรื่อง 2" xfId="73"/>
    <cellStyle name="หัวเรื่อง 3" xfId="74"/>
    <cellStyle name="หัวเรื่อง 4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tabSelected="1" view="pageBreakPreview" zoomScale="115" zoomScaleSheetLayoutView="115" zoomScalePageLayoutView="85" workbookViewId="0" topLeftCell="A172">
      <selection activeCell="A1" sqref="A1:J189"/>
    </sheetView>
  </sheetViews>
  <sheetFormatPr defaultColWidth="9.57421875" defaultRowHeight="25.5" customHeight="1"/>
  <cols>
    <col min="1" max="1" width="17.140625" style="0" customWidth="1"/>
    <col min="2" max="2" width="30.8515625" style="0" customWidth="1"/>
    <col min="3" max="3" width="7.57421875" style="0" customWidth="1"/>
    <col min="4" max="4" width="8.8515625" style="0" customWidth="1"/>
    <col min="5" max="5" width="20.8515625" style="0" customWidth="1"/>
    <col min="6" max="6" width="47.00390625" style="0" customWidth="1"/>
    <col min="7" max="7" width="10.140625" style="0" customWidth="1"/>
    <col min="8" max="8" width="10.7109375" style="0" customWidth="1"/>
    <col min="9" max="9" width="10.421875" style="0" customWidth="1"/>
    <col min="10" max="10" width="12.421875" style="0" customWidth="1"/>
  </cols>
  <sheetData>
    <row r="1" spans="1:10" ht="25.5" customHeight="1">
      <c r="A1" s="345" t="s">
        <v>279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25.5" customHeight="1">
      <c r="A2" s="1"/>
      <c r="B2" s="4"/>
      <c r="C2" s="3"/>
      <c r="D2" s="9"/>
      <c r="E2" s="4"/>
      <c r="F2" s="4"/>
      <c r="G2" s="19"/>
      <c r="H2" s="19"/>
      <c r="I2" s="19"/>
      <c r="J2" s="5"/>
    </row>
    <row r="3" spans="1:10" ht="25.5" customHeight="1">
      <c r="A3" s="7" t="s">
        <v>0</v>
      </c>
      <c r="B3" s="7" t="s">
        <v>3</v>
      </c>
      <c r="C3" s="346" t="s">
        <v>57</v>
      </c>
      <c r="D3" s="348" t="s">
        <v>58</v>
      </c>
      <c r="E3" s="7" t="s">
        <v>1</v>
      </c>
      <c r="F3" s="7" t="s">
        <v>5</v>
      </c>
      <c r="G3" s="350" t="s">
        <v>72</v>
      </c>
      <c r="H3" s="351"/>
      <c r="I3" s="352"/>
      <c r="J3" s="7" t="s">
        <v>2</v>
      </c>
    </row>
    <row r="4" spans="1:10" ht="25.5" customHeight="1">
      <c r="A4" s="6"/>
      <c r="B4" s="6"/>
      <c r="C4" s="347"/>
      <c r="D4" s="349"/>
      <c r="E4" s="6"/>
      <c r="F4" s="128"/>
      <c r="G4" s="20" t="s">
        <v>73</v>
      </c>
      <c r="H4" s="20" t="s">
        <v>74</v>
      </c>
      <c r="I4" s="20" t="s">
        <v>75</v>
      </c>
      <c r="J4" s="6"/>
    </row>
    <row r="5" spans="1:10" ht="25.5" customHeight="1">
      <c r="A5" s="23" t="s">
        <v>80</v>
      </c>
      <c r="B5" s="238"/>
      <c r="C5" s="10"/>
      <c r="D5" s="10"/>
      <c r="E5" s="24"/>
      <c r="F5" s="127"/>
      <c r="G5" s="223">
        <f>G6+G16+G29+G42</f>
        <v>4914900</v>
      </c>
      <c r="H5" s="223">
        <f>H6+H42</f>
        <v>231669</v>
      </c>
      <c r="I5" s="223">
        <f>I6+I16+I29+I42</f>
        <v>5146569</v>
      </c>
      <c r="J5" s="25"/>
    </row>
    <row r="6" spans="1:10" ht="25.5" customHeight="1">
      <c r="A6" s="343" t="s">
        <v>69</v>
      </c>
      <c r="B6" s="343" t="s">
        <v>283</v>
      </c>
      <c r="C6" s="26">
        <v>10</v>
      </c>
      <c r="D6" s="27" t="s">
        <v>18</v>
      </c>
      <c r="E6" s="343" t="s">
        <v>12</v>
      </c>
      <c r="F6" s="184" t="s">
        <v>171</v>
      </c>
      <c r="G6" s="106">
        <f>G13+G14</f>
        <v>1407700</v>
      </c>
      <c r="H6" s="179">
        <f>SUM(H8:H14)</f>
        <v>74385</v>
      </c>
      <c r="I6" s="107">
        <f>SUM(I9:I14)</f>
        <v>1482085</v>
      </c>
      <c r="J6" s="105"/>
    </row>
    <row r="7" spans="1:10" ht="25.5" customHeight="1">
      <c r="A7" s="341"/>
      <c r="B7" s="341"/>
      <c r="C7" s="28"/>
      <c r="D7" s="29"/>
      <c r="E7" s="341"/>
      <c r="F7" s="144" t="s">
        <v>172</v>
      </c>
      <c r="G7" s="145"/>
      <c r="H7" s="146"/>
      <c r="I7" s="147"/>
      <c r="J7" s="148"/>
    </row>
    <row r="8" spans="1:10" s="2" customFormat="1" ht="25.5" customHeight="1">
      <c r="A8" s="341"/>
      <c r="B8" s="341"/>
      <c r="C8" s="28"/>
      <c r="D8" s="29"/>
      <c r="E8" s="341"/>
      <c r="F8" s="185" t="s">
        <v>241</v>
      </c>
      <c r="G8" s="90"/>
      <c r="H8" s="153"/>
      <c r="I8" s="43"/>
      <c r="J8" s="31"/>
    </row>
    <row r="9" spans="1:10" s="2" customFormat="1" ht="25.5" customHeight="1">
      <c r="A9" s="341"/>
      <c r="B9" s="341"/>
      <c r="C9" s="28"/>
      <c r="D9" s="204"/>
      <c r="E9" s="341"/>
      <c r="F9" s="152" t="s">
        <v>169</v>
      </c>
      <c r="G9" s="32"/>
      <c r="H9" s="186">
        <v>14300</v>
      </c>
      <c r="I9" s="33">
        <f aca="true" t="shared" si="0" ref="I9:I14">G9+H9</f>
        <v>14300</v>
      </c>
      <c r="J9" s="209" t="s">
        <v>138</v>
      </c>
    </row>
    <row r="10" spans="1:10" s="2" customFormat="1" ht="25.5" customHeight="1">
      <c r="A10" s="232"/>
      <c r="B10" s="341"/>
      <c r="C10" s="28"/>
      <c r="D10" s="230"/>
      <c r="E10" s="341"/>
      <c r="F10" s="35" t="s">
        <v>54</v>
      </c>
      <c r="G10" s="36"/>
      <c r="H10" s="180">
        <v>11700</v>
      </c>
      <c r="I10" s="33">
        <f t="shared" si="0"/>
        <v>11700</v>
      </c>
      <c r="J10" s="152" t="s">
        <v>131</v>
      </c>
    </row>
    <row r="11" spans="1:10" ht="25.5" customHeight="1">
      <c r="A11" s="34"/>
      <c r="B11" s="341" t="s">
        <v>231</v>
      </c>
      <c r="C11" s="28">
        <v>10</v>
      </c>
      <c r="D11" s="131" t="s">
        <v>18</v>
      </c>
      <c r="E11" s="341"/>
      <c r="F11" s="37" t="s">
        <v>168</v>
      </c>
      <c r="G11" s="32"/>
      <c r="H11" s="180">
        <v>12200</v>
      </c>
      <c r="I11" s="33">
        <f t="shared" si="0"/>
        <v>12200</v>
      </c>
      <c r="J11" s="152" t="s">
        <v>131</v>
      </c>
    </row>
    <row r="12" spans="1:10" ht="25.5" customHeight="1">
      <c r="A12" s="34"/>
      <c r="B12" s="341"/>
      <c r="C12" s="28"/>
      <c r="D12" s="29"/>
      <c r="E12" s="341"/>
      <c r="F12" s="39" t="s">
        <v>170</v>
      </c>
      <c r="G12" s="32"/>
      <c r="H12" s="181">
        <v>36185</v>
      </c>
      <c r="I12" s="33">
        <f t="shared" si="0"/>
        <v>36185</v>
      </c>
      <c r="J12" s="152" t="s">
        <v>131</v>
      </c>
    </row>
    <row r="13" spans="1:10" ht="25.5" customHeight="1">
      <c r="A13" s="34"/>
      <c r="B13" s="341"/>
      <c r="C13" s="28"/>
      <c r="D13" s="29"/>
      <c r="E13" s="341"/>
      <c r="F13" s="39" t="s">
        <v>166</v>
      </c>
      <c r="G13" s="32">
        <v>777700</v>
      </c>
      <c r="H13" s="63"/>
      <c r="I13" s="33">
        <f t="shared" si="0"/>
        <v>777700</v>
      </c>
      <c r="J13" s="37" t="s">
        <v>192</v>
      </c>
    </row>
    <row r="14" spans="1:10" ht="25.5" customHeight="1">
      <c r="A14" s="34"/>
      <c r="B14" s="341" t="s">
        <v>232</v>
      </c>
      <c r="C14" s="40">
        <v>3.16</v>
      </c>
      <c r="D14" s="360" t="s">
        <v>30</v>
      </c>
      <c r="E14" s="341"/>
      <c r="F14" s="41" t="s">
        <v>167</v>
      </c>
      <c r="G14" s="36">
        <v>630000</v>
      </c>
      <c r="H14" s="32"/>
      <c r="I14" s="33">
        <f t="shared" si="0"/>
        <v>630000</v>
      </c>
      <c r="J14" s="331" t="s">
        <v>193</v>
      </c>
    </row>
    <row r="15" spans="1:10" ht="25.5" customHeight="1">
      <c r="A15" s="34"/>
      <c r="B15" s="341"/>
      <c r="C15" s="40"/>
      <c r="D15" s="360"/>
      <c r="E15" s="341"/>
      <c r="F15" s="41"/>
      <c r="G15" s="36"/>
      <c r="H15" s="42"/>
      <c r="I15" s="43"/>
      <c r="J15" s="38"/>
    </row>
    <row r="16" spans="1:10" ht="25.5" customHeight="1">
      <c r="A16" s="34"/>
      <c r="B16" s="341"/>
      <c r="C16" s="40"/>
      <c r="D16" s="15"/>
      <c r="E16" s="341"/>
      <c r="F16" s="150" t="s">
        <v>270</v>
      </c>
      <c r="G16" s="106">
        <f>G19+G21+G25</f>
        <v>947200</v>
      </c>
      <c r="H16" s="92"/>
      <c r="I16" s="107">
        <f>SUM(I19:I25)</f>
        <v>947200</v>
      </c>
      <c r="J16" s="201"/>
    </row>
    <row r="17" spans="1:10" s="2" customFormat="1" ht="25.5" customHeight="1">
      <c r="A17" s="34"/>
      <c r="B17" s="341"/>
      <c r="C17" s="40"/>
      <c r="D17" s="15"/>
      <c r="E17" s="232"/>
      <c r="F17" s="199" t="s">
        <v>269</v>
      </c>
      <c r="G17" s="145"/>
      <c r="H17" s="45"/>
      <c r="I17" s="200"/>
      <c r="J17" s="183"/>
    </row>
    <row r="18" spans="1:10" ht="25.5" customHeight="1">
      <c r="A18" s="34"/>
      <c r="B18" s="341" t="s">
        <v>254</v>
      </c>
      <c r="C18" s="28">
        <v>12</v>
      </c>
      <c r="D18" s="131" t="s">
        <v>19</v>
      </c>
      <c r="E18" s="34"/>
      <c r="F18" s="150" t="s">
        <v>195</v>
      </c>
      <c r="G18" s="129"/>
      <c r="H18" s="129"/>
      <c r="I18" s="44"/>
      <c r="J18" s="153"/>
    </row>
    <row r="19" spans="1:10" ht="25.5" customHeight="1">
      <c r="A19" s="34"/>
      <c r="B19" s="341"/>
      <c r="C19" s="40"/>
      <c r="D19" s="48"/>
      <c r="E19" s="34"/>
      <c r="F19" s="182" t="s">
        <v>60</v>
      </c>
      <c r="G19" s="45">
        <v>512000</v>
      </c>
      <c r="H19" s="42"/>
      <c r="I19" s="46">
        <f>G19+H19</f>
        <v>512000</v>
      </c>
      <c r="J19" s="332" t="s">
        <v>213</v>
      </c>
    </row>
    <row r="20" spans="1:10" ht="27.75" customHeight="1">
      <c r="A20" s="34"/>
      <c r="B20" s="341"/>
      <c r="C20" s="28"/>
      <c r="D20" s="131"/>
      <c r="E20" s="34"/>
      <c r="F20" s="49" t="s">
        <v>59</v>
      </c>
      <c r="G20" s="42"/>
      <c r="H20" s="32"/>
      <c r="I20" s="46"/>
      <c r="J20" s="151"/>
    </row>
    <row r="21" spans="1:10" ht="25.5" customHeight="1">
      <c r="A21" s="21"/>
      <c r="B21" s="341" t="s">
        <v>233</v>
      </c>
      <c r="C21" s="28">
        <v>1</v>
      </c>
      <c r="D21" s="204" t="s">
        <v>26</v>
      </c>
      <c r="E21" s="34"/>
      <c r="F21" s="237" t="s">
        <v>42</v>
      </c>
      <c r="G21" s="36">
        <v>224000</v>
      </c>
      <c r="H21" s="32"/>
      <c r="I21" s="46">
        <f>G21+H21</f>
        <v>224000</v>
      </c>
      <c r="J21" s="364" t="s">
        <v>199</v>
      </c>
    </row>
    <row r="22" spans="1:10" ht="25.5" customHeight="1">
      <c r="A22" s="21"/>
      <c r="B22" s="341"/>
      <c r="C22" s="28"/>
      <c r="D22" s="204"/>
      <c r="E22" s="34"/>
      <c r="F22" s="50" t="s">
        <v>77</v>
      </c>
      <c r="G22" s="36"/>
      <c r="H22" s="32"/>
      <c r="I22" s="46"/>
      <c r="J22" s="365"/>
    </row>
    <row r="23" spans="1:10" ht="25.5" customHeight="1">
      <c r="A23" s="21"/>
      <c r="B23" s="341"/>
      <c r="C23" s="28"/>
      <c r="D23" s="204"/>
      <c r="E23" s="34"/>
      <c r="F23" s="210" t="s">
        <v>194</v>
      </c>
      <c r="G23" s="36"/>
      <c r="H23" s="32"/>
      <c r="I23" s="46"/>
      <c r="J23" s="108"/>
    </row>
    <row r="24" spans="1:10" s="2" customFormat="1" ht="22.5" customHeight="1">
      <c r="A24" s="232"/>
      <c r="B24" s="341"/>
      <c r="C24" s="28"/>
      <c r="D24" s="230"/>
      <c r="E24" s="34"/>
      <c r="F24" s="53" t="s">
        <v>196</v>
      </c>
      <c r="G24" s="36"/>
      <c r="H24" s="32"/>
      <c r="I24" s="46"/>
      <c r="J24" s="50"/>
    </row>
    <row r="25" spans="1:10" ht="25.5" customHeight="1">
      <c r="A25" s="268"/>
      <c r="B25" s="341" t="s">
        <v>234</v>
      </c>
      <c r="C25" s="271">
        <v>3.16</v>
      </c>
      <c r="D25" s="271" t="s">
        <v>4</v>
      </c>
      <c r="E25" s="34"/>
      <c r="F25" s="39" t="s">
        <v>76</v>
      </c>
      <c r="G25" s="36">
        <v>211200</v>
      </c>
      <c r="H25" s="51"/>
      <c r="I25" s="46">
        <f>G25+H25</f>
        <v>211200</v>
      </c>
      <c r="J25" s="364" t="s">
        <v>200</v>
      </c>
    </row>
    <row r="26" spans="1:10" ht="25.5" customHeight="1">
      <c r="A26" s="268"/>
      <c r="B26" s="341"/>
      <c r="C26" s="271"/>
      <c r="D26" s="271"/>
      <c r="E26" s="34"/>
      <c r="F26" s="50" t="s">
        <v>43</v>
      </c>
      <c r="G26" s="36"/>
      <c r="H26" s="51"/>
      <c r="I26" s="52"/>
      <c r="J26" s="360"/>
    </row>
    <row r="27" spans="1:10" ht="25.5" customHeight="1">
      <c r="A27" s="268"/>
      <c r="B27" s="341"/>
      <c r="C27" s="271"/>
      <c r="D27" s="271"/>
      <c r="E27" s="34"/>
      <c r="F27" s="226" t="s">
        <v>44</v>
      </c>
      <c r="G27" s="135"/>
      <c r="H27" s="45"/>
      <c r="I27" s="33"/>
      <c r="J27" s="365"/>
    </row>
    <row r="28" spans="1:10" s="2" customFormat="1" ht="25.5" customHeight="1">
      <c r="A28" s="273"/>
      <c r="B28" s="362"/>
      <c r="C28" s="244"/>
      <c r="D28" s="272"/>
      <c r="E28" s="245"/>
      <c r="F28" s="246"/>
      <c r="G28" s="47"/>
      <c r="H28" s="208"/>
      <c r="I28" s="247"/>
      <c r="J28" s="248"/>
    </row>
    <row r="29" spans="1:10" ht="25.5" customHeight="1">
      <c r="A29" s="15"/>
      <c r="B29" s="341" t="s">
        <v>275</v>
      </c>
      <c r="C29" s="28">
        <v>50</v>
      </c>
      <c r="D29" s="204" t="s">
        <v>4</v>
      </c>
      <c r="E29" s="341" t="s">
        <v>13</v>
      </c>
      <c r="F29" s="91" t="s">
        <v>70</v>
      </c>
      <c r="G29" s="90">
        <f>G32+G36+G39</f>
        <v>2560000</v>
      </c>
      <c r="H29" s="42"/>
      <c r="I29" s="54">
        <f>SUM(I32:I39)</f>
        <v>2560000</v>
      </c>
      <c r="J29" s="243"/>
    </row>
    <row r="30" spans="1:10" ht="25.5" customHeight="1">
      <c r="A30" s="15"/>
      <c r="B30" s="341"/>
      <c r="C30" s="28"/>
      <c r="D30" s="204"/>
      <c r="E30" s="341"/>
      <c r="F30" s="56" t="s">
        <v>173</v>
      </c>
      <c r="G30" s="145"/>
      <c r="H30" s="57"/>
      <c r="I30" s="54"/>
      <c r="J30" s="149"/>
    </row>
    <row r="31" spans="1:10" ht="25.5" customHeight="1">
      <c r="A31" s="15"/>
      <c r="B31" s="341"/>
      <c r="C31" s="204"/>
      <c r="D31" s="204"/>
      <c r="E31" s="341"/>
      <c r="F31" s="58" t="s">
        <v>197</v>
      </c>
      <c r="G31" s="92"/>
      <c r="H31" s="129"/>
      <c r="I31" s="30"/>
      <c r="J31" s="211"/>
    </row>
    <row r="32" spans="1:10" s="2" customFormat="1" ht="26.25" customHeight="1">
      <c r="A32" s="15"/>
      <c r="B32" s="341"/>
      <c r="C32" s="28"/>
      <c r="E32" s="341"/>
      <c r="F32" s="59" t="s">
        <v>78</v>
      </c>
      <c r="G32" s="32">
        <v>450000</v>
      </c>
      <c r="H32" s="32"/>
      <c r="I32" s="54">
        <f>G32+H32</f>
        <v>450000</v>
      </c>
      <c r="J32" s="332" t="s">
        <v>213</v>
      </c>
    </row>
    <row r="33" spans="1:10" ht="27.75" customHeight="1">
      <c r="A33" s="15"/>
      <c r="B33" s="341" t="s">
        <v>235</v>
      </c>
      <c r="C33" s="204">
        <v>50</v>
      </c>
      <c r="D33" s="204" t="s">
        <v>4</v>
      </c>
      <c r="E33" s="341"/>
      <c r="F33" s="49" t="s">
        <v>255</v>
      </c>
      <c r="G33" s="32"/>
      <c r="H33" s="45"/>
      <c r="I33" s="33"/>
      <c r="J33" s="333"/>
    </row>
    <row r="34" spans="1:10" s="2" customFormat="1" ht="25.5" customHeight="1">
      <c r="A34" s="15"/>
      <c r="B34" s="341"/>
      <c r="C34" s="28"/>
      <c r="D34" s="204"/>
      <c r="E34" s="34"/>
      <c r="F34" s="49" t="s">
        <v>256</v>
      </c>
      <c r="G34" s="45"/>
      <c r="H34" s="45"/>
      <c r="I34" s="69"/>
      <c r="J34" s="334"/>
    </row>
    <row r="35" spans="1:10" s="2" customFormat="1" ht="27" customHeight="1">
      <c r="A35" s="15"/>
      <c r="B35" s="341"/>
      <c r="C35" s="28"/>
      <c r="D35" s="204"/>
      <c r="E35" s="34"/>
      <c r="F35" s="60" t="s">
        <v>257</v>
      </c>
      <c r="G35" s="32"/>
      <c r="H35" s="32"/>
      <c r="I35" s="69"/>
      <c r="J35" s="335"/>
    </row>
    <row r="36" spans="1:10" s="2" customFormat="1" ht="23.25" customHeight="1">
      <c r="A36" s="15"/>
      <c r="B36" s="341" t="s">
        <v>236</v>
      </c>
      <c r="C36" s="28">
        <v>85</v>
      </c>
      <c r="D36" s="204" t="s">
        <v>4</v>
      </c>
      <c r="E36" s="34"/>
      <c r="F36" s="62" t="s">
        <v>215</v>
      </c>
      <c r="G36" s="32">
        <v>508300</v>
      </c>
      <c r="H36" s="67"/>
      <c r="I36" s="33">
        <f>G36+H36</f>
        <v>508300</v>
      </c>
      <c r="J36" s="332" t="s">
        <v>213</v>
      </c>
    </row>
    <row r="37" spans="1:10" ht="24.75" customHeight="1">
      <c r="A37" s="15"/>
      <c r="B37" s="341"/>
      <c r="C37" s="28"/>
      <c r="D37" s="204"/>
      <c r="E37" s="34"/>
      <c r="F37" s="49" t="s">
        <v>216</v>
      </c>
      <c r="G37" s="63"/>
      <c r="H37" s="32"/>
      <c r="I37" s="46"/>
      <c r="J37" s="336"/>
    </row>
    <row r="38" spans="1:10" ht="25.5" customHeight="1">
      <c r="A38" s="15"/>
      <c r="B38" s="341" t="s">
        <v>242</v>
      </c>
      <c r="C38" s="28">
        <v>7</v>
      </c>
      <c r="D38" s="204" t="s">
        <v>20</v>
      </c>
      <c r="E38" s="34"/>
      <c r="F38" s="125" t="s">
        <v>198</v>
      </c>
      <c r="G38" s="45"/>
      <c r="H38" s="32"/>
      <c r="I38" s="54"/>
      <c r="J38" s="337"/>
    </row>
    <row r="39" spans="1:10" ht="30.75" customHeight="1">
      <c r="A39" s="15"/>
      <c r="B39" s="341"/>
      <c r="C39" s="61" t="s">
        <v>21</v>
      </c>
      <c r="D39" s="204"/>
      <c r="E39" s="55"/>
      <c r="F39" s="66" t="s">
        <v>45</v>
      </c>
      <c r="G39" s="67">
        <v>1601700</v>
      </c>
      <c r="H39" s="45"/>
      <c r="I39" s="69">
        <f>G39+H39</f>
        <v>1601700</v>
      </c>
      <c r="J39" s="331" t="s">
        <v>193</v>
      </c>
    </row>
    <row r="40" spans="1:10" ht="25.5" customHeight="1">
      <c r="A40" s="15"/>
      <c r="B40" s="341" t="s">
        <v>237</v>
      </c>
      <c r="C40" s="28">
        <v>1</v>
      </c>
      <c r="D40" s="204" t="s">
        <v>27</v>
      </c>
      <c r="E40" s="55"/>
      <c r="F40" s="49" t="s">
        <v>61</v>
      </c>
      <c r="G40" s="64"/>
      <c r="H40" s="45"/>
      <c r="I40" s="33"/>
      <c r="J40" s="338"/>
    </row>
    <row r="41" spans="1:10" ht="32.25" customHeight="1">
      <c r="A41" s="15"/>
      <c r="B41" s="341"/>
      <c r="C41" s="28"/>
      <c r="D41" s="204"/>
      <c r="E41" s="55"/>
      <c r="F41" s="227"/>
      <c r="G41" s="228"/>
      <c r="H41" s="42"/>
      <c r="I41" s="54"/>
      <c r="J41" s="229"/>
    </row>
    <row r="42" spans="1:10" ht="25.5" customHeight="1">
      <c r="A42" s="15"/>
      <c r="B42" s="341" t="s">
        <v>238</v>
      </c>
      <c r="C42" s="28">
        <v>1</v>
      </c>
      <c r="D42" s="360" t="s">
        <v>22</v>
      </c>
      <c r="E42" s="55"/>
      <c r="F42" s="187" t="s">
        <v>174</v>
      </c>
      <c r="G42" s="178"/>
      <c r="H42" s="175">
        <f>SUM(H44:H52)</f>
        <v>157284</v>
      </c>
      <c r="I42" s="197">
        <f>SUM(I44:I52)</f>
        <v>157284</v>
      </c>
      <c r="J42" s="27"/>
    </row>
    <row r="43" spans="1:10" ht="26.25" customHeight="1">
      <c r="A43" s="15"/>
      <c r="B43" s="341"/>
      <c r="C43" s="28"/>
      <c r="D43" s="360"/>
      <c r="E43" s="55"/>
      <c r="F43" s="188" t="s">
        <v>175</v>
      </c>
      <c r="G43" s="174"/>
      <c r="H43" s="176"/>
      <c r="I43" s="198"/>
      <c r="J43" s="231"/>
    </row>
    <row r="44" spans="1:10" ht="27.75" customHeight="1">
      <c r="A44" s="15"/>
      <c r="B44" s="341"/>
      <c r="C44" s="28"/>
      <c r="D44" s="204"/>
      <c r="E44" s="55"/>
      <c r="F44" s="165" t="s">
        <v>176</v>
      </c>
      <c r="G44" s="67"/>
      <c r="H44" s="67">
        <v>20000</v>
      </c>
      <c r="I44" s="193">
        <f>G44+H44</f>
        <v>20000</v>
      </c>
      <c r="J44" s="165" t="s">
        <v>135</v>
      </c>
    </row>
    <row r="45" spans="1:10" s="2" customFormat="1" ht="27" customHeight="1">
      <c r="A45" s="15"/>
      <c r="B45" s="341"/>
      <c r="C45" s="28"/>
      <c r="D45" s="204"/>
      <c r="E45" s="55"/>
      <c r="F45" s="189" t="s">
        <v>177</v>
      </c>
      <c r="G45" s="64"/>
      <c r="H45" s="32">
        <v>14244</v>
      </c>
      <c r="I45" s="43">
        <f aca="true" t="shared" si="1" ref="I45:I52">G45+H45</f>
        <v>14244</v>
      </c>
      <c r="J45" s="163" t="s">
        <v>185</v>
      </c>
    </row>
    <row r="46" spans="1:10" ht="28.5" customHeight="1">
      <c r="A46" s="15"/>
      <c r="B46" s="341" t="s">
        <v>221</v>
      </c>
      <c r="C46" s="28">
        <v>0.31</v>
      </c>
      <c r="D46" s="204" t="s">
        <v>23</v>
      </c>
      <c r="E46" s="55"/>
      <c r="F46" s="167" t="s">
        <v>178</v>
      </c>
      <c r="G46" s="64"/>
      <c r="H46" s="67">
        <v>1000</v>
      </c>
      <c r="I46" s="195">
        <f t="shared" si="1"/>
        <v>1000</v>
      </c>
      <c r="J46" s="192" t="s">
        <v>186</v>
      </c>
    </row>
    <row r="47" spans="1:10" ht="24" customHeight="1">
      <c r="A47" s="15"/>
      <c r="B47" s="341"/>
      <c r="C47" s="28"/>
      <c r="D47" s="204"/>
      <c r="E47" s="55"/>
      <c r="F47" s="167" t="s">
        <v>179</v>
      </c>
      <c r="G47" s="64"/>
      <c r="H47" s="32">
        <v>15000</v>
      </c>
      <c r="I47" s="195">
        <f t="shared" si="1"/>
        <v>15000</v>
      </c>
      <c r="J47" s="192" t="s">
        <v>268</v>
      </c>
    </row>
    <row r="48" spans="1:10" ht="25.5" customHeight="1">
      <c r="A48" s="15"/>
      <c r="B48" s="340" t="s">
        <v>258</v>
      </c>
      <c r="C48" s="271">
        <v>2</v>
      </c>
      <c r="D48" s="340" t="s">
        <v>33</v>
      </c>
      <c r="E48" s="55"/>
      <c r="F48" s="177" t="s">
        <v>180</v>
      </c>
      <c r="G48" s="68"/>
      <c r="H48" s="71">
        <v>30000</v>
      </c>
      <c r="I48" s="43">
        <f t="shared" si="1"/>
        <v>30000</v>
      </c>
      <c r="J48" s="177" t="s">
        <v>141</v>
      </c>
    </row>
    <row r="49" spans="1:10" ht="25.5" customHeight="1">
      <c r="A49" s="15"/>
      <c r="B49" s="340"/>
      <c r="C49" s="271"/>
      <c r="D49" s="340"/>
      <c r="E49" s="55"/>
      <c r="F49" s="190" t="s">
        <v>183</v>
      </c>
      <c r="G49" s="45"/>
      <c r="H49" s="68">
        <v>50000</v>
      </c>
      <c r="I49" s="194">
        <f t="shared" si="1"/>
        <v>50000</v>
      </c>
      <c r="J49" s="165" t="s">
        <v>141</v>
      </c>
    </row>
    <row r="50" spans="1:10" ht="25.5" customHeight="1">
      <c r="A50" s="15"/>
      <c r="B50" s="340"/>
      <c r="C50" s="271"/>
      <c r="D50" s="270"/>
      <c r="E50" s="55"/>
      <c r="F50" s="177" t="s">
        <v>184</v>
      </c>
      <c r="G50" s="68"/>
      <c r="H50" s="68"/>
      <c r="I50" s="195">
        <f t="shared" si="1"/>
        <v>0</v>
      </c>
      <c r="J50" s="163"/>
    </row>
    <row r="51" spans="1:10" ht="19.5" customHeight="1">
      <c r="A51" s="15"/>
      <c r="B51" s="340"/>
      <c r="C51" s="271"/>
      <c r="D51" s="270"/>
      <c r="E51" s="55"/>
      <c r="F51" s="177" t="s">
        <v>181</v>
      </c>
      <c r="G51" s="143"/>
      <c r="H51" s="143">
        <v>12040</v>
      </c>
      <c r="I51" s="195">
        <f t="shared" si="1"/>
        <v>12040</v>
      </c>
      <c r="J51" s="163" t="s">
        <v>142</v>
      </c>
    </row>
    <row r="52" spans="1:10" s="2" customFormat="1" ht="27" customHeight="1">
      <c r="A52" s="15"/>
      <c r="B52" s="340"/>
      <c r="C52" s="271"/>
      <c r="D52" s="270"/>
      <c r="E52" s="55"/>
      <c r="F52" s="177" t="s">
        <v>182</v>
      </c>
      <c r="G52" s="75"/>
      <c r="H52" s="191">
        <v>15000</v>
      </c>
      <c r="I52" s="195">
        <f t="shared" si="1"/>
        <v>15000</v>
      </c>
      <c r="J52" s="163" t="s">
        <v>291</v>
      </c>
    </row>
    <row r="53" spans="1:10" s="2" customFormat="1" ht="27" customHeight="1">
      <c r="A53" s="248"/>
      <c r="B53" s="269"/>
      <c r="C53" s="272"/>
      <c r="D53" s="249"/>
      <c r="E53" s="217"/>
      <c r="F53" s="250"/>
      <c r="G53" s="251"/>
      <c r="H53" s="252"/>
      <c r="I53" s="147"/>
      <c r="J53" s="253"/>
    </row>
    <row r="54" spans="1:10" ht="25.5" customHeight="1">
      <c r="A54" s="15"/>
      <c r="B54" s="340" t="s">
        <v>239</v>
      </c>
      <c r="C54" s="204">
        <v>1</v>
      </c>
      <c r="D54" s="205" t="s">
        <v>23</v>
      </c>
      <c r="E54" s="55"/>
      <c r="F54" s="177"/>
      <c r="G54" s="75"/>
      <c r="H54" s="191"/>
      <c r="I54" s="43"/>
      <c r="J54" s="163"/>
    </row>
    <row r="55" spans="1:10" ht="25.5" customHeight="1">
      <c r="A55" s="15"/>
      <c r="B55" s="340"/>
      <c r="C55" s="204"/>
      <c r="D55" s="205"/>
      <c r="E55" s="55"/>
      <c r="F55" s="177"/>
      <c r="G55" s="68"/>
      <c r="H55" s="68"/>
      <c r="I55" s="195"/>
      <c r="J55" s="163"/>
    </row>
    <row r="56" spans="1:10" ht="28.5" customHeight="1">
      <c r="A56" s="15"/>
      <c r="B56" s="340"/>
      <c r="C56" s="204"/>
      <c r="D56" s="204"/>
      <c r="E56" s="55"/>
      <c r="F56" s="177"/>
      <c r="G56" s="143"/>
      <c r="H56" s="143"/>
      <c r="I56" s="195"/>
      <c r="J56" s="163"/>
    </row>
    <row r="57" spans="1:10" s="2" customFormat="1" ht="25.5" customHeight="1">
      <c r="A57" s="15"/>
      <c r="B57" s="340" t="s">
        <v>289</v>
      </c>
      <c r="C57" s="204">
        <v>20</v>
      </c>
      <c r="D57" s="204" t="s">
        <v>19</v>
      </c>
      <c r="E57" s="73"/>
      <c r="F57" s="177"/>
      <c r="G57" s="75"/>
      <c r="H57" s="191"/>
      <c r="I57" s="195"/>
      <c r="J57" s="163"/>
    </row>
    <row r="58" spans="1:10" s="2" customFormat="1" ht="25.5" customHeight="1">
      <c r="A58" s="15"/>
      <c r="B58" s="340"/>
      <c r="C58" s="204"/>
      <c r="D58" s="204"/>
      <c r="E58" s="73"/>
      <c r="F58" s="177"/>
      <c r="G58" s="75"/>
      <c r="H58" s="191"/>
      <c r="I58" s="195"/>
      <c r="J58" s="163"/>
    </row>
    <row r="59" spans="1:10" s="2" customFormat="1" ht="25.5" customHeight="1">
      <c r="A59" s="15"/>
      <c r="B59" s="340"/>
      <c r="C59" s="204"/>
      <c r="D59" s="204"/>
      <c r="E59" s="73"/>
      <c r="F59" s="177"/>
      <c r="G59" s="75"/>
      <c r="H59" s="191"/>
      <c r="I59" s="43"/>
      <c r="J59" s="163"/>
    </row>
    <row r="60" spans="1:10" ht="30" customHeight="1">
      <c r="A60" s="15"/>
      <c r="B60" s="340"/>
      <c r="C60" s="204"/>
      <c r="D60" s="204"/>
      <c r="E60" s="73"/>
      <c r="F60" s="177"/>
      <c r="G60" s="143"/>
      <c r="H60" s="143"/>
      <c r="I60" s="195"/>
      <c r="J60" s="163"/>
    </row>
    <row r="61" spans="1:10" s="2" customFormat="1" ht="29.25" customHeight="1">
      <c r="A61" s="72"/>
      <c r="B61" s="340"/>
      <c r="C61" s="230"/>
      <c r="D61" s="230"/>
      <c r="E61" s="73"/>
      <c r="F61" s="177"/>
      <c r="G61" s="143"/>
      <c r="H61" s="143"/>
      <c r="I61" s="195"/>
      <c r="J61" s="163"/>
    </row>
    <row r="62" spans="1:10" ht="25.5" customHeight="1">
      <c r="A62" s="72"/>
      <c r="B62" s="340" t="s">
        <v>240</v>
      </c>
      <c r="C62" s="204">
        <v>1</v>
      </c>
      <c r="D62" s="204" t="s">
        <v>34</v>
      </c>
      <c r="E62" s="73"/>
      <c r="F62" s="177"/>
      <c r="G62" s="75"/>
      <c r="H62" s="191"/>
      <c r="I62" s="43"/>
      <c r="J62" s="163"/>
    </row>
    <row r="63" spans="1:10" ht="17.25" customHeight="1">
      <c r="A63" s="72"/>
      <c r="B63" s="340"/>
      <c r="C63" s="204"/>
      <c r="D63" s="204"/>
      <c r="E63" s="55"/>
      <c r="F63" s="63"/>
      <c r="G63" s="74"/>
      <c r="H63" s="74"/>
      <c r="I63" s="74"/>
      <c r="J63" s="63"/>
    </row>
    <row r="64" spans="1:10" s="2" customFormat="1" ht="25.5" customHeight="1">
      <c r="A64" s="72"/>
      <c r="B64" s="340" t="s">
        <v>259</v>
      </c>
      <c r="C64" s="204">
        <v>1</v>
      </c>
      <c r="D64" s="204" t="s">
        <v>23</v>
      </c>
      <c r="E64" s="73"/>
      <c r="F64" s="76"/>
      <c r="G64" s="74"/>
      <c r="H64" s="74"/>
      <c r="I64" s="74"/>
      <c r="J64" s="63"/>
    </row>
    <row r="65" spans="1:10" s="2" customFormat="1" ht="16.5" customHeight="1">
      <c r="A65" s="72"/>
      <c r="B65" s="340"/>
      <c r="C65" s="204"/>
      <c r="D65" s="204"/>
      <c r="E65" s="73"/>
      <c r="F65" s="76"/>
      <c r="G65" s="74"/>
      <c r="H65" s="74"/>
      <c r="I65" s="74"/>
      <c r="J65" s="63"/>
    </row>
    <row r="66" spans="1:10" s="2" customFormat="1" ht="28.5" customHeight="1">
      <c r="A66" s="72"/>
      <c r="B66" s="340" t="s">
        <v>222</v>
      </c>
      <c r="C66" s="204">
        <v>10</v>
      </c>
      <c r="D66" s="204" t="s">
        <v>4</v>
      </c>
      <c r="E66" s="73"/>
      <c r="F66" s="76"/>
      <c r="G66" s="74"/>
      <c r="H66" s="74"/>
      <c r="I66" s="74"/>
      <c r="J66" s="63"/>
    </row>
    <row r="67" spans="1:10" s="2" customFormat="1" ht="29.25" customHeight="1">
      <c r="A67" s="72"/>
      <c r="B67" s="340"/>
      <c r="C67" s="204"/>
      <c r="D67" s="204"/>
      <c r="E67" s="73"/>
      <c r="F67" s="76"/>
      <c r="G67" s="74"/>
      <c r="H67" s="74"/>
      <c r="I67" s="74"/>
      <c r="J67" s="63"/>
    </row>
    <row r="68" spans="1:10" s="2" customFormat="1" ht="22.5" customHeight="1">
      <c r="A68" s="72"/>
      <c r="B68" s="340" t="s">
        <v>260</v>
      </c>
      <c r="C68" s="204">
        <v>1</v>
      </c>
      <c r="D68" s="360" t="s">
        <v>35</v>
      </c>
      <c r="E68" s="73"/>
      <c r="F68" s="76"/>
      <c r="G68" s="74"/>
      <c r="H68" s="74"/>
      <c r="I68" s="74"/>
      <c r="J68" s="63"/>
    </row>
    <row r="69" spans="1:10" ht="21" customHeight="1">
      <c r="A69" s="224"/>
      <c r="B69" s="356"/>
      <c r="C69" s="134"/>
      <c r="D69" s="361"/>
      <c r="E69" s="217"/>
      <c r="F69" s="225"/>
      <c r="G69" s="219"/>
      <c r="H69" s="219"/>
      <c r="I69" s="219"/>
      <c r="J69" s="222"/>
    </row>
    <row r="70" spans="1:10" ht="27.75" customHeight="1">
      <c r="A70" s="23" t="s">
        <v>79</v>
      </c>
      <c r="B70" s="24"/>
      <c r="C70" s="10"/>
      <c r="D70" s="10"/>
      <c r="E70" s="137"/>
      <c r="F70" s="25"/>
      <c r="G70" s="221">
        <f>G71+G122+G137</f>
        <v>434050</v>
      </c>
      <c r="H70" s="221">
        <f>H71+H122+H137</f>
        <v>4527857</v>
      </c>
      <c r="I70" s="138">
        <f>G70+H70</f>
        <v>4961907</v>
      </c>
      <c r="J70" s="25"/>
    </row>
    <row r="71" spans="1:10" ht="25.5" customHeight="1">
      <c r="A71" s="342" t="s">
        <v>28</v>
      </c>
      <c r="B71" s="357" t="s">
        <v>243</v>
      </c>
      <c r="C71" s="11">
        <v>1</v>
      </c>
      <c r="D71" s="235" t="s">
        <v>10</v>
      </c>
      <c r="E71" s="363" t="s">
        <v>282</v>
      </c>
      <c r="F71" s="353" t="s">
        <v>207</v>
      </c>
      <c r="G71" s="106">
        <f>G121</f>
        <v>434050</v>
      </c>
      <c r="H71" s="106">
        <f>SUM(H72:H121)</f>
        <v>4133539</v>
      </c>
      <c r="I71" s="107">
        <f>SUM(I73:I123)</f>
        <v>4754207</v>
      </c>
      <c r="J71" s="101"/>
    </row>
    <row r="72" spans="1:10" ht="25.5" customHeight="1">
      <c r="A72" s="342"/>
      <c r="B72" s="358"/>
      <c r="C72" s="11"/>
      <c r="D72" s="72"/>
      <c r="E72" s="340"/>
      <c r="F72" s="354"/>
      <c r="G72" s="145"/>
      <c r="H72" s="145"/>
      <c r="I72" s="147"/>
      <c r="J72" s="102"/>
    </row>
    <row r="73" spans="1:10" ht="29.25" customHeight="1">
      <c r="A73" s="342"/>
      <c r="B73" s="358"/>
      <c r="C73" s="29"/>
      <c r="D73" s="79"/>
      <c r="E73" s="340"/>
      <c r="F73" s="99" t="s">
        <v>53</v>
      </c>
      <c r="G73" s="276"/>
      <c r="H73" s="276">
        <v>78800</v>
      </c>
      <c r="I73" s="30">
        <f aca="true" t="shared" si="2" ref="I73:I78">G73+H73</f>
        <v>78800</v>
      </c>
      <c r="J73" s="163" t="s">
        <v>136</v>
      </c>
    </row>
    <row r="74" spans="1:10" ht="30" customHeight="1">
      <c r="A74" s="342"/>
      <c r="B74" s="355" t="s">
        <v>244</v>
      </c>
      <c r="C74" s="11">
        <v>5</v>
      </c>
      <c r="D74" s="126" t="s">
        <v>31</v>
      </c>
      <c r="E74" s="340"/>
      <c r="F74" s="277" t="s">
        <v>52</v>
      </c>
      <c r="G74" s="278"/>
      <c r="H74" s="278">
        <v>23200</v>
      </c>
      <c r="I74" s="54">
        <f t="shared" si="2"/>
        <v>23200</v>
      </c>
      <c r="J74" s="163" t="s">
        <v>136</v>
      </c>
    </row>
    <row r="75" spans="1:10" ht="26.25" customHeight="1">
      <c r="A75" s="342"/>
      <c r="B75" s="355"/>
      <c r="C75" s="11">
        <v>1</v>
      </c>
      <c r="D75" s="11" t="s">
        <v>32</v>
      </c>
      <c r="E75" s="65" t="s">
        <v>64</v>
      </c>
      <c r="F75" s="277" t="s">
        <v>51</v>
      </c>
      <c r="G75" s="278"/>
      <c r="H75" s="278">
        <v>104500</v>
      </c>
      <c r="I75" s="33">
        <f t="shared" si="2"/>
        <v>104500</v>
      </c>
      <c r="J75" s="163" t="s">
        <v>136</v>
      </c>
    </row>
    <row r="76" spans="1:10" ht="25.5" customHeight="1">
      <c r="A76" s="342"/>
      <c r="B76" s="341" t="s">
        <v>223</v>
      </c>
      <c r="C76" s="8">
        <v>100</v>
      </c>
      <c r="D76" s="11" t="s">
        <v>4</v>
      </c>
      <c r="E76" s="65" t="s">
        <v>65</v>
      </c>
      <c r="F76" s="80" t="s">
        <v>50</v>
      </c>
      <c r="G76" s="278"/>
      <c r="H76" s="278">
        <v>49800</v>
      </c>
      <c r="I76" s="33">
        <f t="shared" si="2"/>
        <v>49800</v>
      </c>
      <c r="J76" s="163" t="s">
        <v>136</v>
      </c>
    </row>
    <row r="77" spans="1:10" ht="28.5" customHeight="1">
      <c r="A77" s="342"/>
      <c r="B77" s="341"/>
      <c r="C77" s="8"/>
      <c r="D77" s="11"/>
      <c r="E77" s="65" t="s">
        <v>66</v>
      </c>
      <c r="F77" s="82" t="s">
        <v>49</v>
      </c>
      <c r="G77" s="279"/>
      <c r="H77" s="279">
        <v>14400</v>
      </c>
      <c r="I77" s="46">
        <f t="shared" si="2"/>
        <v>14400</v>
      </c>
      <c r="J77" s="163" t="s">
        <v>136</v>
      </c>
    </row>
    <row r="78" spans="1:10" ht="25.5" customHeight="1">
      <c r="A78" s="81"/>
      <c r="B78" s="15"/>
      <c r="C78" s="48"/>
      <c r="D78" s="8"/>
      <c r="E78" s="65" t="s">
        <v>67</v>
      </c>
      <c r="F78" s="277" t="s">
        <v>81</v>
      </c>
      <c r="G78" s="278"/>
      <c r="H78" s="278">
        <v>263100</v>
      </c>
      <c r="I78" s="46">
        <f t="shared" si="2"/>
        <v>263100</v>
      </c>
      <c r="J78" s="163" t="s">
        <v>136</v>
      </c>
    </row>
    <row r="79" spans="1:10" s="2" customFormat="1" ht="21.75" customHeight="1">
      <c r="A79" s="254"/>
      <c r="B79" s="248"/>
      <c r="C79" s="255"/>
      <c r="D79" s="256"/>
      <c r="E79" s="149" t="s">
        <v>68</v>
      </c>
      <c r="F79" s="327" t="s">
        <v>48</v>
      </c>
      <c r="G79" s="293"/>
      <c r="H79" s="293">
        <v>20000</v>
      </c>
      <c r="I79" s="257">
        <f aca="true" t="shared" si="3" ref="I79:I84">G79+H79</f>
        <v>20000</v>
      </c>
      <c r="J79" s="253" t="s">
        <v>145</v>
      </c>
    </row>
    <row r="80" spans="1:10" ht="25.5" customHeight="1">
      <c r="A80" s="341" t="s">
        <v>24</v>
      </c>
      <c r="B80" s="355" t="s">
        <v>224</v>
      </c>
      <c r="C80" s="48">
        <v>5</v>
      </c>
      <c r="D80" s="48" t="s">
        <v>4</v>
      </c>
      <c r="E80" s="65"/>
      <c r="F80" s="99" t="s">
        <v>47</v>
      </c>
      <c r="G80" s="280"/>
      <c r="H80" s="280">
        <v>20000</v>
      </c>
      <c r="I80" s="54">
        <f t="shared" si="3"/>
        <v>20000</v>
      </c>
      <c r="J80" s="163" t="s">
        <v>145</v>
      </c>
    </row>
    <row r="81" spans="1:10" ht="25.5" customHeight="1">
      <c r="A81" s="341"/>
      <c r="B81" s="355"/>
      <c r="C81" s="48"/>
      <c r="D81" s="8"/>
      <c r="E81" s="66"/>
      <c r="F81" s="80" t="s">
        <v>46</v>
      </c>
      <c r="G81" s="281"/>
      <c r="H81" s="281">
        <v>24056</v>
      </c>
      <c r="I81" s="33">
        <f t="shared" si="3"/>
        <v>24056</v>
      </c>
      <c r="J81" s="163" t="s">
        <v>145</v>
      </c>
    </row>
    <row r="82" spans="1:10" ht="25.5" customHeight="1">
      <c r="A82" s="341"/>
      <c r="B82" s="355"/>
      <c r="C82" s="48"/>
      <c r="D82" s="8"/>
      <c r="E82" s="66"/>
      <c r="F82" s="160" t="s">
        <v>82</v>
      </c>
      <c r="G82" s="282"/>
      <c r="H82" s="282">
        <v>11250</v>
      </c>
      <c r="I82" s="33">
        <f t="shared" si="3"/>
        <v>11250</v>
      </c>
      <c r="J82" s="167" t="s">
        <v>134</v>
      </c>
    </row>
    <row r="83" spans="1:10" ht="25.5" customHeight="1">
      <c r="A83" s="341"/>
      <c r="B83" s="355"/>
      <c r="C83" s="48"/>
      <c r="D83" s="8"/>
      <c r="E83" s="34"/>
      <c r="F83" s="80" t="s">
        <v>83</v>
      </c>
      <c r="G83" s="278"/>
      <c r="H83" s="278">
        <v>10000</v>
      </c>
      <c r="I83" s="54">
        <f t="shared" si="3"/>
        <v>10000</v>
      </c>
      <c r="J83" s="241" t="s">
        <v>134</v>
      </c>
    </row>
    <row r="84" spans="1:10" ht="25.5" customHeight="1">
      <c r="A84" s="341"/>
      <c r="B84" s="355"/>
      <c r="C84" s="48"/>
      <c r="D84" s="8"/>
      <c r="E84" s="34"/>
      <c r="F84" s="154" t="s">
        <v>84</v>
      </c>
      <c r="G84" s="278"/>
      <c r="H84" s="278">
        <v>18964</v>
      </c>
      <c r="I84" s="33">
        <f t="shared" si="3"/>
        <v>18964</v>
      </c>
      <c r="J84" s="167" t="s">
        <v>144</v>
      </c>
    </row>
    <row r="85" spans="1:10" ht="25.5" customHeight="1">
      <c r="A85" s="341"/>
      <c r="B85" s="355"/>
      <c r="C85" s="8"/>
      <c r="D85" s="8"/>
      <c r="E85" s="34"/>
      <c r="F85" s="80" t="s">
        <v>85</v>
      </c>
      <c r="G85" s="278"/>
      <c r="H85" s="278">
        <v>24500</v>
      </c>
      <c r="I85" s="54">
        <f>G85+H85</f>
        <v>24500</v>
      </c>
      <c r="J85" s="167" t="s">
        <v>144</v>
      </c>
    </row>
    <row r="86" spans="1:10" s="2" customFormat="1" ht="25.5" customHeight="1">
      <c r="A86" s="232"/>
      <c r="B86" s="355"/>
      <c r="C86" s="8"/>
      <c r="D86" s="8"/>
      <c r="E86" s="34"/>
      <c r="F86" s="80" t="s">
        <v>249</v>
      </c>
      <c r="G86" s="279"/>
      <c r="H86" s="279">
        <v>130320</v>
      </c>
      <c r="I86" s="33">
        <f>G86+H86</f>
        <v>130320</v>
      </c>
      <c r="J86" s="167" t="s">
        <v>144</v>
      </c>
    </row>
    <row r="87" spans="1:10" ht="25.5" customHeight="1">
      <c r="A87" s="34"/>
      <c r="B87" s="355"/>
      <c r="C87" s="8"/>
      <c r="D87" s="8"/>
      <c r="E87" s="34"/>
      <c r="F87" s="99" t="s">
        <v>250</v>
      </c>
      <c r="G87" s="279"/>
      <c r="H87" s="279"/>
      <c r="I87" s="33"/>
      <c r="J87" s="167"/>
    </row>
    <row r="88" spans="1:10" ht="25.5" customHeight="1">
      <c r="A88" s="81"/>
      <c r="B88" s="341" t="s">
        <v>245</v>
      </c>
      <c r="C88" s="8">
        <v>90</v>
      </c>
      <c r="D88" s="8" t="s">
        <v>4</v>
      </c>
      <c r="E88" s="81"/>
      <c r="F88" s="283" t="s">
        <v>86</v>
      </c>
      <c r="G88" s="278"/>
      <c r="H88" s="278">
        <v>45600</v>
      </c>
      <c r="I88" s="54">
        <f aca="true" t="shared" si="4" ref="I88:I100">G88+H88</f>
        <v>45600</v>
      </c>
      <c r="J88" s="167" t="s">
        <v>144</v>
      </c>
    </row>
    <row r="89" spans="1:10" s="2" customFormat="1" ht="25.5" customHeight="1">
      <c r="A89" s="81"/>
      <c r="B89" s="341"/>
      <c r="C89" s="8"/>
      <c r="D89" s="11"/>
      <c r="E89" s="81"/>
      <c r="F89" s="80" t="s">
        <v>87</v>
      </c>
      <c r="G89" s="278"/>
      <c r="H89" s="278">
        <v>20000</v>
      </c>
      <c r="I89" s="33">
        <f t="shared" si="4"/>
        <v>20000</v>
      </c>
      <c r="J89" s="167" t="s">
        <v>144</v>
      </c>
    </row>
    <row r="90" spans="1:10" ht="23.25" customHeight="1">
      <c r="A90" s="81"/>
      <c r="B90" s="341"/>
      <c r="C90" s="131"/>
      <c r="D90" s="79"/>
      <c r="E90" s="81"/>
      <c r="F90" s="80" t="s">
        <v>88</v>
      </c>
      <c r="G90" s="284"/>
      <c r="H90" s="284">
        <v>50000</v>
      </c>
      <c r="I90" s="46">
        <f t="shared" si="4"/>
        <v>50000</v>
      </c>
      <c r="J90" s="165" t="s">
        <v>137</v>
      </c>
    </row>
    <row r="91" spans="1:10" ht="25.5" customHeight="1">
      <c r="A91" s="342" t="s">
        <v>25</v>
      </c>
      <c r="B91" s="341" t="s">
        <v>246</v>
      </c>
      <c r="C91" s="204">
        <v>4</v>
      </c>
      <c r="D91" s="79" t="s">
        <v>17</v>
      </c>
      <c r="E91" s="81"/>
      <c r="F91" s="80" t="s">
        <v>92</v>
      </c>
      <c r="G91" s="278"/>
      <c r="H91" s="278">
        <v>40000</v>
      </c>
      <c r="I91" s="46">
        <f t="shared" si="4"/>
        <v>40000</v>
      </c>
      <c r="J91" s="165" t="s">
        <v>137</v>
      </c>
    </row>
    <row r="92" spans="1:10" ht="25.5" customHeight="1">
      <c r="A92" s="342"/>
      <c r="B92" s="341"/>
      <c r="C92" s="204"/>
      <c r="D92" s="204"/>
      <c r="E92" s="81"/>
      <c r="F92" s="82" t="s">
        <v>93</v>
      </c>
      <c r="G92" s="279"/>
      <c r="H92" s="279">
        <v>25000</v>
      </c>
      <c r="I92" s="46">
        <f t="shared" si="4"/>
        <v>25000</v>
      </c>
      <c r="J92" s="165" t="s">
        <v>137</v>
      </c>
    </row>
    <row r="93" spans="1:10" ht="22.5" customHeight="1">
      <c r="A93" s="342"/>
      <c r="B93" s="341" t="s">
        <v>247</v>
      </c>
      <c r="C93" s="8">
        <v>2</v>
      </c>
      <c r="D93" s="11" t="s">
        <v>4</v>
      </c>
      <c r="E93" s="81"/>
      <c r="F93" s="80" t="s">
        <v>94</v>
      </c>
      <c r="G93" s="278"/>
      <c r="H93" s="278">
        <v>353037</v>
      </c>
      <c r="I93" s="54">
        <f t="shared" si="4"/>
        <v>353037</v>
      </c>
      <c r="J93" s="165" t="s">
        <v>137</v>
      </c>
    </row>
    <row r="94" spans="1:10" ht="25.5" customHeight="1">
      <c r="A94" s="342"/>
      <c r="B94" s="341"/>
      <c r="C94" s="204"/>
      <c r="D94" s="79"/>
      <c r="E94" s="81"/>
      <c r="F94" s="80" t="s">
        <v>89</v>
      </c>
      <c r="G94" s="278"/>
      <c r="H94" s="278">
        <v>50000</v>
      </c>
      <c r="I94" s="33">
        <f t="shared" si="4"/>
        <v>50000</v>
      </c>
      <c r="J94" s="165" t="s">
        <v>137</v>
      </c>
    </row>
    <row r="95" spans="1:10" ht="25.5" customHeight="1">
      <c r="A95" s="342"/>
      <c r="B95" s="340" t="s">
        <v>276</v>
      </c>
      <c r="C95" s="234">
        <v>5</v>
      </c>
      <c r="D95" s="234" t="s">
        <v>29</v>
      </c>
      <c r="E95" s="81"/>
      <c r="F95" s="99" t="s">
        <v>95</v>
      </c>
      <c r="G95" s="278"/>
      <c r="H95" s="278">
        <v>60000</v>
      </c>
      <c r="I95" s="33">
        <f t="shared" si="4"/>
        <v>60000</v>
      </c>
      <c r="J95" s="239" t="s">
        <v>137</v>
      </c>
    </row>
    <row r="96" spans="1:10" ht="25.5" customHeight="1">
      <c r="A96" s="342"/>
      <c r="B96" s="340"/>
      <c r="C96" s="205"/>
      <c r="D96" s="205"/>
      <c r="E96" s="81"/>
      <c r="F96" s="80" t="s">
        <v>96</v>
      </c>
      <c r="G96" s="278"/>
      <c r="H96" s="278">
        <v>33420</v>
      </c>
      <c r="I96" s="54">
        <f t="shared" si="4"/>
        <v>33420</v>
      </c>
      <c r="J96" s="240" t="s">
        <v>138</v>
      </c>
    </row>
    <row r="97" spans="1:10" ht="27" customHeight="1">
      <c r="A97" s="81"/>
      <c r="B97" s="340"/>
      <c r="C97" s="124" t="s">
        <v>37</v>
      </c>
      <c r="D97" s="124"/>
      <c r="E97" s="81"/>
      <c r="F97" s="80" t="s">
        <v>97</v>
      </c>
      <c r="G97" s="284"/>
      <c r="H97" s="284">
        <v>6000</v>
      </c>
      <c r="I97" s="33">
        <f t="shared" si="4"/>
        <v>6000</v>
      </c>
      <c r="J97" s="165" t="s">
        <v>138</v>
      </c>
    </row>
    <row r="98" spans="1:10" ht="25.5" customHeight="1">
      <c r="A98" s="81"/>
      <c r="B98" s="366" t="s">
        <v>225</v>
      </c>
      <c r="C98" s="124">
        <v>1</v>
      </c>
      <c r="D98" s="124" t="s">
        <v>201</v>
      </c>
      <c r="E98" s="81"/>
      <c r="F98" s="80" t="s">
        <v>102</v>
      </c>
      <c r="G98" s="278"/>
      <c r="H98" s="278">
        <v>100000</v>
      </c>
      <c r="I98" s="46">
        <f t="shared" si="4"/>
        <v>100000</v>
      </c>
      <c r="J98" s="165" t="s">
        <v>138</v>
      </c>
    </row>
    <row r="99" spans="1:10" ht="25.5" customHeight="1">
      <c r="A99" s="81"/>
      <c r="B99" s="366"/>
      <c r="C99" s="124"/>
      <c r="D99" s="124"/>
      <c r="E99" s="81"/>
      <c r="F99" s="80" t="s">
        <v>98</v>
      </c>
      <c r="G99" s="278"/>
      <c r="H99" s="278">
        <v>51900</v>
      </c>
      <c r="I99" s="54">
        <f t="shared" si="4"/>
        <v>51900</v>
      </c>
      <c r="J99" s="165" t="s">
        <v>138</v>
      </c>
    </row>
    <row r="100" spans="1:10" ht="25.5" customHeight="1">
      <c r="A100" s="81"/>
      <c r="B100" s="366"/>
      <c r="C100" s="124"/>
      <c r="D100" s="124"/>
      <c r="E100" s="81"/>
      <c r="F100" s="99" t="s">
        <v>99</v>
      </c>
      <c r="G100" s="278"/>
      <c r="H100" s="278">
        <v>23520</v>
      </c>
      <c r="I100" s="33">
        <f t="shared" si="4"/>
        <v>23520</v>
      </c>
      <c r="J100" s="165" t="s">
        <v>138</v>
      </c>
    </row>
    <row r="101" spans="1:10" ht="25.5" customHeight="1">
      <c r="A101" s="81"/>
      <c r="B101" s="366"/>
      <c r="C101" s="124">
        <v>4</v>
      </c>
      <c r="D101" s="124" t="s">
        <v>201</v>
      </c>
      <c r="E101" s="81"/>
      <c r="F101" s="80" t="s">
        <v>100</v>
      </c>
      <c r="G101" s="278"/>
      <c r="H101" s="278">
        <v>8250</v>
      </c>
      <c r="I101" s="33">
        <f>G101+H101</f>
        <v>8250</v>
      </c>
      <c r="J101" s="165" t="s">
        <v>139</v>
      </c>
    </row>
    <row r="102" spans="1:10" ht="28.5" customHeight="1">
      <c r="A102" s="81"/>
      <c r="B102" s="366"/>
      <c r="C102" s="18"/>
      <c r="D102" s="18"/>
      <c r="E102" s="81"/>
      <c r="F102" s="277" t="s">
        <v>101</v>
      </c>
      <c r="G102" s="284"/>
      <c r="H102" s="284">
        <v>5000</v>
      </c>
      <c r="I102" s="33">
        <f aca="true" t="shared" si="5" ref="I102:I121">G102+H102</f>
        <v>5000</v>
      </c>
      <c r="J102" s="167" t="s">
        <v>143</v>
      </c>
    </row>
    <row r="103" spans="1:10" s="2" customFormat="1" ht="28.5" customHeight="1">
      <c r="A103" s="81"/>
      <c r="B103" s="366"/>
      <c r="C103" s="18"/>
      <c r="D103" s="18"/>
      <c r="E103" s="81"/>
      <c r="F103" s="82" t="s">
        <v>103</v>
      </c>
      <c r="G103" s="278"/>
      <c r="H103" s="278">
        <v>32684</v>
      </c>
      <c r="I103" s="69">
        <f t="shared" si="5"/>
        <v>32684</v>
      </c>
      <c r="J103" s="275" t="s">
        <v>143</v>
      </c>
    </row>
    <row r="104" spans="1:10" ht="25.5" customHeight="1">
      <c r="A104" s="254"/>
      <c r="B104" s="258"/>
      <c r="C104" s="249"/>
      <c r="D104" s="249"/>
      <c r="E104" s="254"/>
      <c r="F104" s="298" t="s">
        <v>104</v>
      </c>
      <c r="G104" s="303"/>
      <c r="H104" s="303">
        <v>20000</v>
      </c>
      <c r="I104" s="259">
        <f t="shared" si="5"/>
        <v>20000</v>
      </c>
      <c r="J104" s="260" t="s">
        <v>143</v>
      </c>
    </row>
    <row r="105" spans="1:10" ht="32.25" customHeight="1">
      <c r="A105" s="81"/>
      <c r="B105" s="340" t="s">
        <v>288</v>
      </c>
      <c r="C105" s="270">
        <v>10</v>
      </c>
      <c r="D105" s="270" t="s">
        <v>4</v>
      </c>
      <c r="E105" s="81"/>
      <c r="F105" s="99" t="s">
        <v>105</v>
      </c>
      <c r="G105" s="284"/>
      <c r="H105" s="284">
        <v>20000</v>
      </c>
      <c r="I105" s="46">
        <f t="shared" si="5"/>
        <v>20000</v>
      </c>
      <c r="J105" s="165" t="s">
        <v>220</v>
      </c>
    </row>
    <row r="106" spans="1:10" ht="24.75" customHeight="1">
      <c r="A106" s="81"/>
      <c r="B106" s="340"/>
      <c r="C106" s="124"/>
      <c r="D106" s="13"/>
      <c r="E106" s="81"/>
      <c r="F106" s="285" t="s">
        <v>217</v>
      </c>
      <c r="G106" s="278"/>
      <c r="H106" s="278">
        <v>68000</v>
      </c>
      <c r="I106" s="46">
        <f t="shared" si="5"/>
        <v>68000</v>
      </c>
      <c r="J106" s="165" t="s">
        <v>220</v>
      </c>
    </row>
    <row r="107" spans="1:11" ht="23.25" customHeight="1">
      <c r="A107" s="34"/>
      <c r="B107" s="340" t="s">
        <v>277</v>
      </c>
      <c r="C107" s="124">
        <v>12</v>
      </c>
      <c r="D107" s="13" t="s">
        <v>36</v>
      </c>
      <c r="E107" s="81"/>
      <c r="F107" s="286" t="s">
        <v>218</v>
      </c>
      <c r="G107" s="278"/>
      <c r="H107" s="278"/>
      <c r="I107" s="46">
        <f t="shared" si="5"/>
        <v>0</v>
      </c>
      <c r="J107" s="165"/>
      <c r="K107" s="136"/>
    </row>
    <row r="108" spans="1:10" ht="23.25" customHeight="1">
      <c r="A108" s="34"/>
      <c r="B108" s="340"/>
      <c r="C108" s="234"/>
      <c r="D108" s="13"/>
      <c r="E108" s="81"/>
      <c r="F108" s="286" t="s">
        <v>106</v>
      </c>
      <c r="G108" s="278"/>
      <c r="H108" s="278">
        <v>20098</v>
      </c>
      <c r="I108" s="54">
        <f t="shared" si="5"/>
        <v>20098</v>
      </c>
      <c r="J108" s="163" t="s">
        <v>140</v>
      </c>
    </row>
    <row r="109" spans="1:10" ht="25.5" customHeight="1">
      <c r="A109" s="34"/>
      <c r="B109" s="340"/>
      <c r="C109" s="13"/>
      <c r="D109" s="13"/>
      <c r="E109" s="81"/>
      <c r="F109" s="287" t="s">
        <v>118</v>
      </c>
      <c r="G109" s="284"/>
      <c r="H109" s="284">
        <v>15040</v>
      </c>
      <c r="I109" s="33">
        <f t="shared" si="5"/>
        <v>15040</v>
      </c>
      <c r="J109" s="164" t="s">
        <v>142</v>
      </c>
    </row>
    <row r="110" spans="1:10" ht="25.5" customHeight="1">
      <c r="A110" s="34"/>
      <c r="B110" s="340"/>
      <c r="C110" s="234"/>
      <c r="D110" s="84"/>
      <c r="E110" s="81"/>
      <c r="F110" s="80" t="s">
        <v>107</v>
      </c>
      <c r="G110" s="278"/>
      <c r="H110" s="278">
        <v>15040</v>
      </c>
      <c r="I110" s="54">
        <f t="shared" si="5"/>
        <v>15040</v>
      </c>
      <c r="J110" s="164" t="s">
        <v>142</v>
      </c>
    </row>
    <row r="111" spans="1:10" ht="25.5" customHeight="1">
      <c r="A111" s="34"/>
      <c r="B111" s="340" t="s">
        <v>226</v>
      </c>
      <c r="C111" s="270">
        <v>5</v>
      </c>
      <c r="D111" s="84" t="s">
        <v>29</v>
      </c>
      <c r="E111" s="34"/>
      <c r="F111" s="17" t="s">
        <v>108</v>
      </c>
      <c r="G111" s="284"/>
      <c r="H111" s="284">
        <v>30000</v>
      </c>
      <c r="I111" s="33">
        <f t="shared" si="5"/>
        <v>30000</v>
      </c>
      <c r="J111" s="165" t="s">
        <v>219</v>
      </c>
    </row>
    <row r="112" spans="1:11" ht="25.5" customHeight="1">
      <c r="A112" s="34"/>
      <c r="B112" s="340"/>
      <c r="C112" s="270"/>
      <c r="D112" s="270"/>
      <c r="E112" s="34"/>
      <c r="F112" s="277" t="s">
        <v>109</v>
      </c>
      <c r="G112" s="278"/>
      <c r="H112" s="278">
        <v>30000</v>
      </c>
      <c r="I112" s="54">
        <f t="shared" si="5"/>
        <v>30000</v>
      </c>
      <c r="J112" s="165" t="s">
        <v>219</v>
      </c>
      <c r="K112" s="2"/>
    </row>
    <row r="113" spans="1:11" ht="25.5" customHeight="1">
      <c r="A113" s="34"/>
      <c r="B113" s="341" t="s">
        <v>248</v>
      </c>
      <c r="C113" s="270">
        <v>4.51</v>
      </c>
      <c r="D113" s="270" t="s">
        <v>17</v>
      </c>
      <c r="E113" s="34"/>
      <c r="F113" s="287" t="s">
        <v>110</v>
      </c>
      <c r="G113" s="284"/>
      <c r="H113" s="284">
        <v>40000</v>
      </c>
      <c r="I113" s="33">
        <f t="shared" si="5"/>
        <v>40000</v>
      </c>
      <c r="J113" s="165" t="s">
        <v>219</v>
      </c>
      <c r="K113" s="2"/>
    </row>
    <row r="114" spans="1:11" ht="25.5" customHeight="1">
      <c r="A114" s="34"/>
      <c r="B114" s="341"/>
      <c r="C114" s="18"/>
      <c r="D114" s="18"/>
      <c r="E114" s="34"/>
      <c r="F114" s="288" t="s">
        <v>111</v>
      </c>
      <c r="G114" s="284"/>
      <c r="H114" s="284">
        <v>30000</v>
      </c>
      <c r="I114" s="69">
        <f t="shared" si="5"/>
        <v>30000</v>
      </c>
      <c r="J114" s="165" t="s">
        <v>219</v>
      </c>
      <c r="K114" s="2"/>
    </row>
    <row r="115" spans="1:11" ht="25.5" customHeight="1">
      <c r="A115" s="34"/>
      <c r="B115" s="341"/>
      <c r="C115" s="123"/>
      <c r="D115" s="123"/>
      <c r="E115" s="34"/>
      <c r="F115" s="285" t="s">
        <v>112</v>
      </c>
      <c r="G115" s="284"/>
      <c r="H115" s="284">
        <v>1713060</v>
      </c>
      <c r="I115" s="33">
        <f t="shared" si="5"/>
        <v>1713060</v>
      </c>
      <c r="J115" s="165" t="s">
        <v>141</v>
      </c>
      <c r="K115" s="2"/>
    </row>
    <row r="116" spans="1:11" ht="25.5" customHeight="1">
      <c r="A116" s="34"/>
      <c r="B116" s="13"/>
      <c r="C116" s="123"/>
      <c r="D116" s="123"/>
      <c r="E116" s="34"/>
      <c r="F116" s="277" t="s">
        <v>113</v>
      </c>
      <c r="G116" s="284"/>
      <c r="H116" s="284">
        <v>24000</v>
      </c>
      <c r="I116" s="46">
        <f t="shared" si="5"/>
        <v>24000</v>
      </c>
      <c r="J116" s="167" t="s">
        <v>135</v>
      </c>
      <c r="K116" s="2"/>
    </row>
    <row r="117" spans="1:11" ht="25.5" customHeight="1">
      <c r="A117" s="34"/>
      <c r="B117" s="13"/>
      <c r="C117" s="123"/>
      <c r="D117" s="70"/>
      <c r="E117" s="34"/>
      <c r="F117" s="277" t="s">
        <v>114</v>
      </c>
      <c r="G117" s="284"/>
      <c r="H117" s="284">
        <v>35000</v>
      </c>
      <c r="I117" s="54">
        <f t="shared" si="5"/>
        <v>35000</v>
      </c>
      <c r="J117" s="167" t="s">
        <v>135</v>
      </c>
      <c r="K117" s="2"/>
    </row>
    <row r="118" spans="1:11" ht="25.5" customHeight="1">
      <c r="A118" s="34"/>
      <c r="B118" s="122"/>
      <c r="C118" s="123"/>
      <c r="D118" s="123"/>
      <c r="E118" s="34"/>
      <c r="F118" s="288" t="s">
        <v>115</v>
      </c>
      <c r="G118" s="284"/>
      <c r="H118" s="284">
        <v>78000</v>
      </c>
      <c r="I118" s="33">
        <f t="shared" si="5"/>
        <v>78000</v>
      </c>
      <c r="J118" s="167" t="s">
        <v>219</v>
      </c>
      <c r="K118" s="2"/>
    </row>
    <row r="119" spans="1:11" ht="25.5" customHeight="1">
      <c r="A119" s="34"/>
      <c r="B119" s="34"/>
      <c r="C119" s="70"/>
      <c r="D119" s="70"/>
      <c r="E119" s="34"/>
      <c r="F119" s="277" t="s">
        <v>116</v>
      </c>
      <c r="G119" s="284"/>
      <c r="H119" s="284">
        <v>48000</v>
      </c>
      <c r="I119" s="54">
        <f t="shared" si="5"/>
        <v>48000</v>
      </c>
      <c r="J119" s="167" t="s">
        <v>219</v>
      </c>
      <c r="K119" s="2"/>
    </row>
    <row r="120" spans="1:11" ht="25.5" customHeight="1">
      <c r="A120" s="34"/>
      <c r="B120" s="34"/>
      <c r="C120" s="13"/>
      <c r="D120" s="13"/>
      <c r="E120" s="34"/>
      <c r="F120" s="287" t="s">
        <v>117</v>
      </c>
      <c r="G120" s="284"/>
      <c r="H120" s="284">
        <v>250000</v>
      </c>
      <c r="I120" s="33">
        <f t="shared" si="5"/>
        <v>250000</v>
      </c>
      <c r="J120" s="167" t="s">
        <v>219</v>
      </c>
      <c r="K120" s="2"/>
    </row>
    <row r="121" spans="1:11" ht="25.5" customHeight="1">
      <c r="A121" s="34"/>
      <c r="B121" s="34"/>
      <c r="C121" s="13"/>
      <c r="D121" s="13"/>
      <c r="E121" s="34"/>
      <c r="F121" s="82" t="s">
        <v>119</v>
      </c>
      <c r="G121" s="284">
        <v>434050</v>
      </c>
      <c r="H121" s="284"/>
      <c r="I121" s="33">
        <f t="shared" si="5"/>
        <v>434050</v>
      </c>
      <c r="J121" s="85" t="s">
        <v>141</v>
      </c>
      <c r="K121" s="2"/>
    </row>
    <row r="122" spans="1:11" ht="25.5" customHeight="1">
      <c r="A122" s="34"/>
      <c r="B122" s="13"/>
      <c r="C122" s="13"/>
      <c r="D122" s="13"/>
      <c r="E122" s="34"/>
      <c r="F122" s="289" t="s">
        <v>208</v>
      </c>
      <c r="G122" s="290"/>
      <c r="H122" s="291">
        <f>SUM(H126:H134)</f>
        <v>186618</v>
      </c>
      <c r="I122" s="202">
        <f>SUM(I126:I134)</f>
        <v>186618</v>
      </c>
      <c r="J122" s="156"/>
      <c r="K122" s="2"/>
    </row>
    <row r="123" spans="1:11" ht="25.5" customHeight="1">
      <c r="A123" s="34"/>
      <c r="B123" s="13"/>
      <c r="C123" s="18"/>
      <c r="D123" s="13"/>
      <c r="E123" s="86"/>
      <c r="F123" s="292" t="s">
        <v>120</v>
      </c>
      <c r="G123" s="293"/>
      <c r="H123" s="294"/>
      <c r="I123" s="203"/>
      <c r="J123" s="114"/>
      <c r="K123" s="2"/>
    </row>
    <row r="124" spans="1:11" ht="25.5" customHeight="1">
      <c r="A124" s="34"/>
      <c r="B124" s="13"/>
      <c r="C124" s="18"/>
      <c r="D124" s="13"/>
      <c r="E124" s="340" t="s">
        <v>281</v>
      </c>
      <c r="F124" s="295" t="s">
        <v>62</v>
      </c>
      <c r="G124" s="276"/>
      <c r="H124" s="276"/>
      <c r="I124" s="109">
        <f aca="true" t="shared" si="6" ref="I124:I134">G124+H124</f>
        <v>0</v>
      </c>
      <c r="J124" s="155"/>
      <c r="K124" s="2"/>
    </row>
    <row r="125" spans="1:10" s="2" customFormat="1" ht="25.5" customHeight="1">
      <c r="A125" s="34"/>
      <c r="B125" s="130"/>
      <c r="C125" s="8"/>
      <c r="D125" s="8"/>
      <c r="E125" s="340"/>
      <c r="F125" s="296" t="s">
        <v>63</v>
      </c>
      <c r="G125" s="284"/>
      <c r="H125" s="284"/>
      <c r="I125" s="111">
        <f t="shared" si="6"/>
        <v>0</v>
      </c>
      <c r="J125" s="110"/>
    </row>
    <row r="126" spans="1:10" ht="25.5" customHeight="1">
      <c r="A126" s="34"/>
      <c r="B126" s="15"/>
      <c r="C126" s="8"/>
      <c r="D126" s="8"/>
      <c r="E126" s="340"/>
      <c r="F126" s="297" t="s">
        <v>121</v>
      </c>
      <c r="G126" s="284"/>
      <c r="H126" s="284">
        <v>6000</v>
      </c>
      <c r="I126" s="111">
        <f t="shared" si="6"/>
        <v>6000</v>
      </c>
      <c r="J126" s="212" t="s">
        <v>131</v>
      </c>
    </row>
    <row r="127" spans="1:10" ht="25.5" customHeight="1">
      <c r="A127" s="34"/>
      <c r="B127" s="15"/>
      <c r="C127" s="8"/>
      <c r="D127" s="8"/>
      <c r="E127" s="340"/>
      <c r="F127" s="80" t="s">
        <v>122</v>
      </c>
      <c r="G127" s="284"/>
      <c r="H127" s="284">
        <v>6000</v>
      </c>
      <c r="I127" s="113">
        <f t="shared" si="6"/>
        <v>6000</v>
      </c>
      <c r="J127" s="213" t="s">
        <v>131</v>
      </c>
    </row>
    <row r="128" spans="1:10" ht="25.5" customHeight="1">
      <c r="A128" s="89"/>
      <c r="B128" s="15"/>
      <c r="C128" s="8"/>
      <c r="D128" s="11"/>
      <c r="E128" s="340"/>
      <c r="F128" s="80" t="s">
        <v>123</v>
      </c>
      <c r="G128" s="279"/>
      <c r="H128" s="279">
        <v>7118</v>
      </c>
      <c r="I128" s="111">
        <f t="shared" si="6"/>
        <v>7118</v>
      </c>
      <c r="J128" s="212" t="s">
        <v>132</v>
      </c>
    </row>
    <row r="129" spans="1:10" ht="25.5" customHeight="1">
      <c r="A129" s="89"/>
      <c r="B129" s="15"/>
      <c r="C129" s="8"/>
      <c r="D129" s="11"/>
      <c r="E129" s="340"/>
      <c r="F129" s="277" t="s">
        <v>124</v>
      </c>
      <c r="G129" s="279"/>
      <c r="H129" s="279">
        <v>20000</v>
      </c>
      <c r="I129" s="112">
        <f t="shared" si="6"/>
        <v>20000</v>
      </c>
      <c r="J129" s="328" t="s">
        <v>133</v>
      </c>
    </row>
    <row r="130" spans="1:10" ht="25.5" customHeight="1">
      <c r="A130" s="261"/>
      <c r="B130" s="248"/>
      <c r="C130" s="256"/>
      <c r="D130" s="262"/>
      <c r="E130" s="263"/>
      <c r="F130" s="326" t="s">
        <v>125</v>
      </c>
      <c r="G130" s="299"/>
      <c r="H130" s="299">
        <v>15000</v>
      </c>
      <c r="I130" s="162">
        <f t="shared" si="6"/>
        <v>15000</v>
      </c>
      <c r="J130" s="329" t="s">
        <v>133</v>
      </c>
    </row>
    <row r="131" spans="1:10" ht="25.5" customHeight="1">
      <c r="A131" s="89"/>
      <c r="B131" s="15"/>
      <c r="C131" s="8"/>
      <c r="D131" s="11"/>
      <c r="E131" s="87"/>
      <c r="F131" s="287" t="s">
        <v>126</v>
      </c>
      <c r="G131" s="284"/>
      <c r="H131" s="284">
        <v>35000</v>
      </c>
      <c r="I131" s="115">
        <f t="shared" si="6"/>
        <v>35000</v>
      </c>
      <c r="J131" s="214" t="s">
        <v>141</v>
      </c>
    </row>
    <row r="132" spans="1:10" ht="25.5" customHeight="1">
      <c r="A132" s="89"/>
      <c r="B132" s="15"/>
      <c r="C132" s="8"/>
      <c r="D132" s="11"/>
      <c r="E132" s="87"/>
      <c r="F132" s="300" t="s">
        <v>127</v>
      </c>
      <c r="G132" s="278"/>
      <c r="H132" s="278">
        <v>35000</v>
      </c>
      <c r="I132" s="113">
        <f t="shared" si="6"/>
        <v>35000</v>
      </c>
      <c r="J132" s="214" t="s">
        <v>219</v>
      </c>
    </row>
    <row r="133" spans="1:10" ht="25.5" customHeight="1">
      <c r="A133" s="34"/>
      <c r="B133" s="15"/>
      <c r="C133" s="8"/>
      <c r="D133" s="11"/>
      <c r="E133" s="87"/>
      <c r="F133" s="277" t="s">
        <v>128</v>
      </c>
      <c r="G133" s="278"/>
      <c r="H133" s="278">
        <v>32500</v>
      </c>
      <c r="I133" s="112">
        <f t="shared" si="6"/>
        <v>32500</v>
      </c>
      <c r="J133" s="214" t="s">
        <v>134</v>
      </c>
    </row>
    <row r="134" spans="1:10" ht="25.5" customHeight="1">
      <c r="A134" s="34"/>
      <c r="B134" s="15"/>
      <c r="C134" s="8"/>
      <c r="D134" s="8"/>
      <c r="E134" s="87"/>
      <c r="F134" s="277" t="s">
        <v>129</v>
      </c>
      <c r="G134" s="279"/>
      <c r="H134" s="279">
        <v>30000</v>
      </c>
      <c r="I134" s="112">
        <f t="shared" si="6"/>
        <v>30000</v>
      </c>
      <c r="J134" s="215" t="s">
        <v>135</v>
      </c>
    </row>
    <row r="135" spans="1:10" s="2" customFormat="1" ht="25.5" customHeight="1">
      <c r="A135" s="89"/>
      <c r="B135" s="15"/>
      <c r="C135" s="8"/>
      <c r="D135" s="11"/>
      <c r="E135" s="161"/>
      <c r="F135" s="277" t="s">
        <v>130</v>
      </c>
      <c r="G135" s="278"/>
      <c r="H135" s="301"/>
      <c r="I135" s="111"/>
      <c r="J135" s="116"/>
    </row>
    <row r="136" spans="1:10" s="2" customFormat="1" ht="25.5" customHeight="1">
      <c r="A136" s="89"/>
      <c r="B136" s="15"/>
      <c r="C136" s="8"/>
      <c r="D136" s="11"/>
      <c r="E136" s="161"/>
      <c r="F136" s="302"/>
      <c r="G136" s="303"/>
      <c r="H136" s="303"/>
      <c r="I136" s="162"/>
      <c r="J136" s="157"/>
    </row>
    <row r="137" spans="1:10" s="2" customFormat="1" ht="25.5" customHeight="1">
      <c r="A137" s="89"/>
      <c r="B137" s="15"/>
      <c r="C137" s="8"/>
      <c r="D137" s="11"/>
      <c r="E137" s="161"/>
      <c r="F137" s="304" t="s">
        <v>209</v>
      </c>
      <c r="G137" s="305">
        <v>0</v>
      </c>
      <c r="H137" s="306">
        <f>SUM(H140:H143)</f>
        <v>207700</v>
      </c>
      <c r="I137" s="118">
        <f>SUM(I140:I143)</f>
        <v>207700</v>
      </c>
      <c r="J137" s="158"/>
    </row>
    <row r="138" spans="1:10" s="2" customFormat="1" ht="25.5" customHeight="1">
      <c r="A138" s="89"/>
      <c r="B138" s="15"/>
      <c r="C138" s="8"/>
      <c r="D138" s="11"/>
      <c r="E138" s="161"/>
      <c r="F138" s="307" t="s">
        <v>91</v>
      </c>
      <c r="G138" s="291"/>
      <c r="H138" s="308"/>
      <c r="I138" s="109"/>
      <c r="J138" s="169"/>
    </row>
    <row r="139" spans="1:10" s="2" customFormat="1" ht="25.5" customHeight="1">
      <c r="A139" s="89"/>
      <c r="B139" s="15"/>
      <c r="C139" s="8"/>
      <c r="D139" s="11"/>
      <c r="E139" s="161"/>
      <c r="F139" s="309" t="s">
        <v>90</v>
      </c>
      <c r="G139" s="310"/>
      <c r="H139" s="278"/>
      <c r="I139" s="112"/>
      <c r="J139" s="170"/>
    </row>
    <row r="140" spans="1:10" ht="25.5" customHeight="1">
      <c r="A140" s="89"/>
      <c r="B140" s="15"/>
      <c r="C140" s="8"/>
      <c r="D140" s="11"/>
      <c r="E140" s="132"/>
      <c r="F140" s="311" t="s">
        <v>146</v>
      </c>
      <c r="G140" s="310"/>
      <c r="H140" s="278">
        <v>100000</v>
      </c>
      <c r="I140" s="111">
        <f>G140+H140</f>
        <v>100000</v>
      </c>
      <c r="J140" s="177" t="s">
        <v>137</v>
      </c>
    </row>
    <row r="141" spans="1:10" ht="25.5" customHeight="1">
      <c r="A141" s="89"/>
      <c r="B141" s="15"/>
      <c r="C141" s="8"/>
      <c r="D141" s="11"/>
      <c r="E141" s="141"/>
      <c r="F141" s="166" t="s">
        <v>261</v>
      </c>
      <c r="G141" s="310"/>
      <c r="H141" s="278">
        <v>30000</v>
      </c>
      <c r="I141" s="111">
        <f>G141+H141</f>
        <v>30000</v>
      </c>
      <c r="J141" s="177" t="s">
        <v>152</v>
      </c>
    </row>
    <row r="142" spans="1:10" s="2" customFormat="1" ht="25.5" customHeight="1">
      <c r="A142" s="89"/>
      <c r="B142" s="15"/>
      <c r="C142" s="8"/>
      <c r="D142" s="11"/>
      <c r="E142" s="141"/>
      <c r="F142" s="167" t="s">
        <v>149</v>
      </c>
      <c r="G142" s="310"/>
      <c r="H142" s="278">
        <v>42700</v>
      </c>
      <c r="I142" s="111">
        <f>G142+H142</f>
        <v>42700</v>
      </c>
      <c r="J142" s="167" t="s">
        <v>153</v>
      </c>
    </row>
    <row r="143" spans="1:10" s="2" customFormat="1" ht="25.5" customHeight="1">
      <c r="A143" s="89"/>
      <c r="B143" s="15"/>
      <c r="C143" s="8"/>
      <c r="D143" s="11"/>
      <c r="E143" s="141"/>
      <c r="F143" s="168" t="s">
        <v>148</v>
      </c>
      <c r="G143" s="310"/>
      <c r="H143" s="278">
        <v>35000</v>
      </c>
      <c r="I143" s="111">
        <f>G143+H143</f>
        <v>35000</v>
      </c>
      <c r="J143" s="216" t="s">
        <v>152</v>
      </c>
    </row>
    <row r="144" spans="1:10" s="2" customFormat="1" ht="25.5" customHeight="1">
      <c r="A144" s="89"/>
      <c r="B144" s="15"/>
      <c r="C144" s="8"/>
      <c r="D144" s="11"/>
      <c r="E144" s="141"/>
      <c r="F144" s="80" t="s">
        <v>147</v>
      </c>
      <c r="G144" s="310"/>
      <c r="H144" s="278"/>
      <c r="I144" s="111"/>
      <c r="J144" s="170"/>
    </row>
    <row r="145" spans="1:10" ht="25.5" customHeight="1">
      <c r="A145" s="89"/>
      <c r="B145" s="15"/>
      <c r="C145" s="8"/>
      <c r="D145" s="11"/>
      <c r="E145" s="13"/>
      <c r="F145" s="277"/>
      <c r="G145" s="284"/>
      <c r="H145" s="312"/>
      <c r="I145" s="113"/>
      <c r="J145" s="116"/>
    </row>
    <row r="146" spans="1:10" ht="25.5" customHeight="1">
      <c r="A146" s="93" t="s">
        <v>9</v>
      </c>
      <c r="B146" s="94"/>
      <c r="C146" s="95"/>
      <c r="D146" s="12"/>
      <c r="E146" s="94"/>
      <c r="F146" s="313"/>
      <c r="G146" s="314">
        <f>G147+G149+G156</f>
        <v>801750</v>
      </c>
      <c r="H146" s="314">
        <f>H147+H149+H156+H162+H167</f>
        <v>5367774</v>
      </c>
      <c r="I146" s="220">
        <f>G146+H146</f>
        <v>6169524</v>
      </c>
      <c r="J146" s="196"/>
    </row>
    <row r="147" spans="1:10" ht="25.5" customHeight="1">
      <c r="A147" s="344" t="s">
        <v>292</v>
      </c>
      <c r="B147" s="343" t="s">
        <v>227</v>
      </c>
      <c r="C147" s="218" t="s">
        <v>204</v>
      </c>
      <c r="D147" s="96" t="s">
        <v>202</v>
      </c>
      <c r="E147" s="343" t="s">
        <v>14</v>
      </c>
      <c r="F147" s="315" t="s">
        <v>278</v>
      </c>
      <c r="G147" s="316"/>
      <c r="H147" s="316">
        <f>SUM(H148)</f>
        <v>30000</v>
      </c>
      <c r="I147" s="97">
        <f>SUM(I148)</f>
        <v>30000</v>
      </c>
      <c r="J147" s="120"/>
    </row>
    <row r="148" spans="1:10" ht="25.5" customHeight="1">
      <c r="A148" s="342"/>
      <c r="B148" s="341"/>
      <c r="C148" s="98" t="s">
        <v>205</v>
      </c>
      <c r="D148" s="77" t="s">
        <v>203</v>
      </c>
      <c r="E148" s="341"/>
      <c r="F148" s="99" t="s">
        <v>154</v>
      </c>
      <c r="G148" s="317">
        <v>0</v>
      </c>
      <c r="H148" s="284">
        <v>30000</v>
      </c>
      <c r="I148" s="100">
        <f>G148+H148</f>
        <v>30000</v>
      </c>
      <c r="J148" s="133" t="s">
        <v>141</v>
      </c>
    </row>
    <row r="149" spans="1:10" ht="25.5" customHeight="1">
      <c r="A149" s="342"/>
      <c r="B149" s="341" t="s">
        <v>251</v>
      </c>
      <c r="C149" s="98" t="s">
        <v>38</v>
      </c>
      <c r="D149" s="77" t="s">
        <v>11</v>
      </c>
      <c r="E149" s="341"/>
      <c r="F149" s="330" t="s">
        <v>280</v>
      </c>
      <c r="G149" s="316">
        <f>SUM(G150:G155)</f>
        <v>500000</v>
      </c>
      <c r="H149" s="316">
        <f>SUM(H150:H154)</f>
        <v>258000</v>
      </c>
      <c r="I149" s="118">
        <f>SUM(I150:I155)</f>
        <v>758000</v>
      </c>
      <c r="J149" s="121"/>
    </row>
    <row r="150" spans="1:10" ht="25.5" customHeight="1">
      <c r="A150" s="342"/>
      <c r="B150" s="341"/>
      <c r="C150" s="98"/>
      <c r="D150" s="77"/>
      <c r="E150" s="341"/>
      <c r="F150" s="166" t="s">
        <v>271</v>
      </c>
      <c r="G150" s="284">
        <v>0</v>
      </c>
      <c r="H150" s="279">
        <v>10000</v>
      </c>
      <c r="I150" s="112">
        <f>G150+H150</f>
        <v>10000</v>
      </c>
      <c r="J150" s="117" t="s">
        <v>134</v>
      </c>
    </row>
    <row r="151" spans="1:10" ht="25.5" customHeight="1">
      <c r="A151" s="342"/>
      <c r="B151" s="341"/>
      <c r="C151" s="236"/>
      <c r="D151" s="236"/>
      <c r="E151" s="341"/>
      <c r="F151" s="166" t="s">
        <v>272</v>
      </c>
      <c r="G151" s="284"/>
      <c r="H151" s="279"/>
      <c r="I151" s="112"/>
      <c r="J151" s="117"/>
    </row>
    <row r="152" spans="1:10" s="2" customFormat="1" ht="25.5" customHeight="1">
      <c r="A152" s="342"/>
      <c r="B152" s="341" t="s">
        <v>262</v>
      </c>
      <c r="C152" s="236">
        <v>4.51</v>
      </c>
      <c r="D152" s="236" t="s">
        <v>7</v>
      </c>
      <c r="E152" s="341"/>
      <c r="F152" s="166" t="s">
        <v>155</v>
      </c>
      <c r="G152" s="278">
        <v>420000</v>
      </c>
      <c r="H152" s="278">
        <v>218000</v>
      </c>
      <c r="I152" s="111">
        <f>G152+H152</f>
        <v>638000</v>
      </c>
      <c r="J152" s="133" t="s">
        <v>141</v>
      </c>
    </row>
    <row r="153" spans="1:10" ht="25.5" customHeight="1">
      <c r="A153" s="342"/>
      <c r="B153" s="341"/>
      <c r="C153" s="236"/>
      <c r="D153" s="236"/>
      <c r="E153" s="34"/>
      <c r="F153" s="168" t="s">
        <v>190</v>
      </c>
      <c r="G153" s="278"/>
      <c r="H153" s="284">
        <v>30000</v>
      </c>
      <c r="I153" s="115">
        <f>G153+H153</f>
        <v>30000</v>
      </c>
      <c r="J153" s="133" t="s">
        <v>141</v>
      </c>
    </row>
    <row r="154" spans="1:10" ht="25.5" customHeight="1">
      <c r="A154" s="81"/>
      <c r="B154" s="341"/>
      <c r="C154" s="236"/>
      <c r="D154" s="236"/>
      <c r="E154" s="34"/>
      <c r="F154" s="167" t="s">
        <v>273</v>
      </c>
      <c r="G154" s="278"/>
      <c r="H154" s="278"/>
      <c r="I154" s="111"/>
      <c r="J154" s="83"/>
    </row>
    <row r="155" spans="1:10" ht="25.5" customHeight="1">
      <c r="A155" s="254"/>
      <c r="B155" s="245"/>
      <c r="C155" s="272"/>
      <c r="D155" s="272"/>
      <c r="E155" s="245"/>
      <c r="F155" s="298" t="s">
        <v>191</v>
      </c>
      <c r="G155" s="303">
        <v>80000</v>
      </c>
      <c r="H155" s="299"/>
      <c r="I155" s="162">
        <f>G155+H155</f>
        <v>80000</v>
      </c>
      <c r="J155" s="264" t="s">
        <v>141</v>
      </c>
    </row>
    <row r="156" spans="1:10" ht="34.5" customHeight="1">
      <c r="A156" s="339"/>
      <c r="B156" s="341" t="s">
        <v>252</v>
      </c>
      <c r="C156" s="230">
        <v>1</v>
      </c>
      <c r="D156" s="230" t="s">
        <v>39</v>
      </c>
      <c r="E156" s="341" t="s">
        <v>15</v>
      </c>
      <c r="F156" s="367" t="s">
        <v>210</v>
      </c>
      <c r="G156" s="318">
        <f>SUM(G158:G161)</f>
        <v>301750</v>
      </c>
      <c r="H156" s="318">
        <f>H158</f>
        <v>2467704</v>
      </c>
      <c r="I156" s="206">
        <f>SUM(I158:I161)</f>
        <v>2769454</v>
      </c>
      <c r="J156" s="242"/>
    </row>
    <row r="157" spans="1:10" ht="25.5" customHeight="1">
      <c r="A157" s="81"/>
      <c r="B157" s="341"/>
      <c r="C157" s="230"/>
      <c r="D157" s="230"/>
      <c r="E157" s="341"/>
      <c r="F157" s="368"/>
      <c r="G157" s="294"/>
      <c r="H157" s="294"/>
      <c r="I157" s="203"/>
      <c r="J157" s="207"/>
    </row>
    <row r="158" spans="1:10" ht="25.5" customHeight="1">
      <c r="A158" s="81"/>
      <c r="B158" s="341" t="s">
        <v>253</v>
      </c>
      <c r="C158" s="230">
        <v>85</v>
      </c>
      <c r="D158" s="230" t="s">
        <v>4</v>
      </c>
      <c r="E158" s="341"/>
      <c r="F158" s="286" t="s">
        <v>156</v>
      </c>
      <c r="G158" s="284"/>
      <c r="H158" s="284">
        <v>2467704</v>
      </c>
      <c r="I158" s="115">
        <f>G158+H158</f>
        <v>2467704</v>
      </c>
      <c r="J158" s="133" t="s">
        <v>141</v>
      </c>
    </row>
    <row r="159" spans="1:10" s="2" customFormat="1" ht="25.5" customHeight="1">
      <c r="A159" s="81"/>
      <c r="B159" s="341"/>
      <c r="C159" s="159"/>
      <c r="D159" s="159"/>
      <c r="E159" s="341"/>
      <c r="F159" s="319" t="s">
        <v>188</v>
      </c>
      <c r="G159" s="279">
        <v>269000</v>
      </c>
      <c r="H159" s="312"/>
      <c r="I159" s="111">
        <f>G159+H159</f>
        <v>269000</v>
      </c>
      <c r="J159" s="133" t="s">
        <v>141</v>
      </c>
    </row>
    <row r="160" spans="1:10" s="2" customFormat="1" ht="25.5" customHeight="1">
      <c r="A160" s="81"/>
      <c r="B160" s="341" t="s">
        <v>263</v>
      </c>
      <c r="C160" s="230">
        <v>1</v>
      </c>
      <c r="D160" s="230" t="s">
        <v>8</v>
      </c>
      <c r="E160" s="340" t="s">
        <v>214</v>
      </c>
      <c r="F160" s="319" t="s">
        <v>189</v>
      </c>
      <c r="G160" s="279"/>
      <c r="H160" s="278"/>
      <c r="I160" s="111"/>
      <c r="J160" s="16"/>
    </row>
    <row r="161" spans="1:10" s="2" customFormat="1" ht="25.5" customHeight="1">
      <c r="A161" s="81"/>
      <c r="B161" s="341"/>
      <c r="C161" s="230"/>
      <c r="D161" s="79"/>
      <c r="E161" s="340"/>
      <c r="F161" s="229" t="s">
        <v>187</v>
      </c>
      <c r="G161" s="320">
        <v>32750</v>
      </c>
      <c r="H161" s="310"/>
      <c r="I161" s="206">
        <f>G161+H161</f>
        <v>32750</v>
      </c>
      <c r="J161" s="133" t="s">
        <v>141</v>
      </c>
    </row>
    <row r="162" spans="1:10" s="2" customFormat="1" ht="25.5" customHeight="1">
      <c r="A162" s="81"/>
      <c r="B162" s="341"/>
      <c r="C162" s="230"/>
      <c r="D162" s="79"/>
      <c r="E162" s="340"/>
      <c r="F162" s="369" t="s">
        <v>211</v>
      </c>
      <c r="G162" s="321"/>
      <c r="H162" s="291">
        <f>SUM(H164:H165)</f>
        <v>986820</v>
      </c>
      <c r="I162" s="202">
        <f>SUM(I164:I165)</f>
        <v>986820</v>
      </c>
      <c r="J162" s="172"/>
    </row>
    <row r="163" spans="1:10" s="2" customFormat="1" ht="25.5" customHeight="1">
      <c r="A163" s="81"/>
      <c r="B163" s="341" t="s">
        <v>228</v>
      </c>
      <c r="C163" s="230">
        <v>1</v>
      </c>
      <c r="D163" s="79" t="s">
        <v>16</v>
      </c>
      <c r="E163" s="340"/>
      <c r="F163" s="370"/>
      <c r="G163" s="322"/>
      <c r="H163" s="294"/>
      <c r="I163" s="203"/>
      <c r="J163" s="173"/>
    </row>
    <row r="164" spans="1:10" s="2" customFormat="1" ht="25.5" customHeight="1">
      <c r="A164" s="81"/>
      <c r="B164" s="341"/>
      <c r="C164" s="230"/>
      <c r="D164" s="230"/>
      <c r="E164" s="340"/>
      <c r="F164" s="323" t="s">
        <v>150</v>
      </c>
      <c r="G164" s="276"/>
      <c r="H164" s="276">
        <v>536820</v>
      </c>
      <c r="I164" s="109">
        <f>G164+H164</f>
        <v>536820</v>
      </c>
      <c r="J164" s="133" t="s">
        <v>141</v>
      </c>
    </row>
    <row r="165" spans="1:10" s="2" customFormat="1" ht="25.5" customHeight="1">
      <c r="A165" s="81"/>
      <c r="B165" s="340" t="s">
        <v>264</v>
      </c>
      <c r="C165" s="359" t="s">
        <v>40</v>
      </c>
      <c r="D165" s="234">
        <v>1</v>
      </c>
      <c r="E165" s="340"/>
      <c r="F165" s="323" t="s">
        <v>151</v>
      </c>
      <c r="G165" s="279"/>
      <c r="H165" s="312">
        <v>450000</v>
      </c>
      <c r="I165" s="111">
        <f>G165+H165</f>
        <v>450000</v>
      </c>
      <c r="J165" s="133" t="s">
        <v>141</v>
      </c>
    </row>
    <row r="166" spans="1:10" s="2" customFormat="1" ht="33.75" customHeight="1">
      <c r="A166" s="81"/>
      <c r="B166" s="340"/>
      <c r="C166" s="359"/>
      <c r="D166" s="230"/>
      <c r="E166" s="340"/>
      <c r="F166" s="82"/>
      <c r="G166" s="299"/>
      <c r="H166" s="279"/>
      <c r="I166" s="113"/>
      <c r="J166" s="171"/>
    </row>
    <row r="167" spans="1:10" s="2" customFormat="1" ht="25.5" customHeight="1">
      <c r="A167" s="81"/>
      <c r="B167" s="341" t="s">
        <v>287</v>
      </c>
      <c r="C167" s="230">
        <v>4</v>
      </c>
      <c r="D167" s="230" t="s">
        <v>7</v>
      </c>
      <c r="E167" s="340"/>
      <c r="F167" s="369" t="s">
        <v>290</v>
      </c>
      <c r="G167" s="324">
        <f>SUM(G174:G176)</f>
        <v>0</v>
      </c>
      <c r="H167" s="291">
        <f>SUM(H169:H176)</f>
        <v>1625250</v>
      </c>
      <c r="I167" s="202">
        <f>SUM(I169:I176)</f>
        <v>1625250</v>
      </c>
      <c r="J167" s="101"/>
    </row>
    <row r="168" spans="1:10" s="2" customFormat="1" ht="32.25" customHeight="1">
      <c r="A168" s="81"/>
      <c r="B168" s="341"/>
      <c r="C168" s="230"/>
      <c r="D168" s="15"/>
      <c r="E168" s="34"/>
      <c r="F168" s="370"/>
      <c r="G168" s="325"/>
      <c r="H168" s="294"/>
      <c r="I168" s="203"/>
      <c r="J168" s="102"/>
    </row>
    <row r="169" spans="1:10" s="2" customFormat="1" ht="25.5" customHeight="1">
      <c r="A169" s="81"/>
      <c r="B169" s="355" t="s">
        <v>265</v>
      </c>
      <c r="C169" s="230">
        <v>100</v>
      </c>
      <c r="D169" s="79" t="s">
        <v>4</v>
      </c>
      <c r="E169" s="88"/>
      <c r="F169" s="166" t="s">
        <v>157</v>
      </c>
      <c r="G169" s="284"/>
      <c r="H169" s="284">
        <v>20000</v>
      </c>
      <c r="I169" s="115">
        <f>G171+H169</f>
        <v>20000</v>
      </c>
      <c r="J169" s="165" t="s">
        <v>134</v>
      </c>
    </row>
    <row r="170" spans="1:10" s="2" customFormat="1" ht="36.75" customHeight="1">
      <c r="A170" s="81"/>
      <c r="B170" s="355"/>
      <c r="C170" s="230"/>
      <c r="D170" s="79"/>
      <c r="E170" s="88"/>
      <c r="F170" s="166" t="s">
        <v>158</v>
      </c>
      <c r="G170" s="284"/>
      <c r="H170" s="284">
        <v>25000</v>
      </c>
      <c r="I170" s="115">
        <f>G173+H170</f>
        <v>25000</v>
      </c>
      <c r="J170" s="165" t="s">
        <v>162</v>
      </c>
    </row>
    <row r="171" spans="1:10" s="2" customFormat="1" ht="25.5" customHeight="1">
      <c r="A171" s="81"/>
      <c r="B171" s="341" t="s">
        <v>266</v>
      </c>
      <c r="C171" s="230">
        <v>30</v>
      </c>
      <c r="D171" s="79" t="s">
        <v>4</v>
      </c>
      <c r="E171" s="88"/>
      <c r="F171" s="167" t="s">
        <v>163</v>
      </c>
      <c r="G171" s="284"/>
      <c r="H171" s="284">
        <v>312000</v>
      </c>
      <c r="I171" s="115">
        <f>G172+H171</f>
        <v>312000</v>
      </c>
      <c r="J171" s="167" t="s">
        <v>141</v>
      </c>
    </row>
    <row r="172" spans="1:10" s="2" customFormat="1" ht="25.5" customHeight="1">
      <c r="A172" s="81"/>
      <c r="B172" s="341"/>
      <c r="C172" s="230"/>
      <c r="D172" s="79"/>
      <c r="E172" s="88"/>
      <c r="F172" s="168" t="s">
        <v>165</v>
      </c>
      <c r="G172" s="284"/>
      <c r="H172" s="284">
        <v>30000</v>
      </c>
      <c r="I172" s="115">
        <f>G173+H172</f>
        <v>30000</v>
      </c>
      <c r="J172" s="167" t="s">
        <v>141</v>
      </c>
    </row>
    <row r="173" spans="1:10" s="2" customFormat="1" ht="25.5" customHeight="1">
      <c r="A173" s="81"/>
      <c r="B173" s="341" t="s">
        <v>274</v>
      </c>
      <c r="C173" s="230">
        <v>35</v>
      </c>
      <c r="D173" s="79" t="s">
        <v>4</v>
      </c>
      <c r="E173" s="65"/>
      <c r="F173" s="177" t="s">
        <v>164</v>
      </c>
      <c r="G173" s="284"/>
      <c r="H173" s="284"/>
      <c r="I173" s="115"/>
      <c r="J173" s="177"/>
    </row>
    <row r="174" spans="1:10" s="2" customFormat="1" ht="25.5" customHeight="1">
      <c r="A174" s="81"/>
      <c r="B174" s="341"/>
      <c r="C174" s="79"/>
      <c r="D174" s="79"/>
      <c r="E174" s="65"/>
      <c r="F174" s="177" t="s">
        <v>159</v>
      </c>
      <c r="G174" s="284"/>
      <c r="H174" s="284">
        <v>75800</v>
      </c>
      <c r="I174" s="115">
        <f>G175+H174</f>
        <v>75800</v>
      </c>
      <c r="J174" s="177" t="s">
        <v>141</v>
      </c>
    </row>
    <row r="175" spans="1:10" s="2" customFormat="1" ht="25.5" customHeight="1">
      <c r="A175" s="81"/>
      <c r="B175" s="355" t="s">
        <v>267</v>
      </c>
      <c r="C175" s="79">
        <v>4.4</v>
      </c>
      <c r="D175" s="230" t="s">
        <v>6</v>
      </c>
      <c r="E175" s="65"/>
      <c r="F175" s="177" t="s">
        <v>160</v>
      </c>
      <c r="G175" s="284"/>
      <c r="H175" s="284">
        <v>1114450</v>
      </c>
      <c r="I175" s="115">
        <f>G176+H175</f>
        <v>1114450</v>
      </c>
      <c r="J175" s="165" t="s">
        <v>141</v>
      </c>
    </row>
    <row r="176" spans="1:10" s="2" customFormat="1" ht="25.5" customHeight="1">
      <c r="A176" s="81"/>
      <c r="B176" s="355"/>
      <c r="C176" s="79"/>
      <c r="D176" s="79"/>
      <c r="E176" s="34"/>
      <c r="F176" s="167" t="s">
        <v>161</v>
      </c>
      <c r="G176" s="284"/>
      <c r="H176" s="284">
        <v>48000</v>
      </c>
      <c r="I176" s="115">
        <f>G176+H176</f>
        <v>48000</v>
      </c>
      <c r="J176" s="167" t="s">
        <v>141</v>
      </c>
    </row>
    <row r="177" spans="1:10" s="2" customFormat="1" ht="25.5" customHeight="1">
      <c r="A177" s="81"/>
      <c r="B177" s="355" t="s">
        <v>284</v>
      </c>
      <c r="C177" s="79">
        <v>4.05</v>
      </c>
      <c r="D177" s="79" t="s">
        <v>17</v>
      </c>
      <c r="E177" s="89"/>
      <c r="F177" s="167"/>
      <c r="G177" s="45"/>
      <c r="H177" s="45"/>
      <c r="I177" s="115"/>
      <c r="J177" s="167"/>
    </row>
    <row r="178" spans="1:10" s="2" customFormat="1" ht="31.5" customHeight="1">
      <c r="A178" s="81"/>
      <c r="B178" s="355"/>
      <c r="C178" s="79"/>
      <c r="D178" s="79"/>
      <c r="E178" s="13"/>
      <c r="F178" s="167"/>
      <c r="G178" s="45"/>
      <c r="H178" s="45"/>
      <c r="I178" s="115"/>
      <c r="J178" s="167"/>
    </row>
    <row r="179" spans="1:10" s="2" customFormat="1" ht="31.5" customHeight="1">
      <c r="A179" s="254"/>
      <c r="B179" s="265"/>
      <c r="C179" s="266"/>
      <c r="D179" s="266"/>
      <c r="E179" s="258"/>
      <c r="F179" s="250"/>
      <c r="G179" s="57"/>
      <c r="H179" s="57"/>
      <c r="I179" s="267"/>
      <c r="J179" s="250"/>
    </row>
    <row r="180" spans="1:10" s="2" customFormat="1" ht="25.5" customHeight="1">
      <c r="A180" s="81"/>
      <c r="B180" s="233" t="s">
        <v>229</v>
      </c>
      <c r="C180" s="230"/>
      <c r="D180" s="79"/>
      <c r="E180" s="13"/>
      <c r="F180" s="177"/>
      <c r="G180" s="45"/>
      <c r="H180" s="45"/>
      <c r="I180" s="115"/>
      <c r="J180" s="177"/>
    </row>
    <row r="181" spans="1:10" s="2" customFormat="1" ht="25.5" customHeight="1">
      <c r="A181" s="81"/>
      <c r="B181" s="233" t="s">
        <v>55</v>
      </c>
      <c r="C181" s="230">
        <v>75</v>
      </c>
      <c r="D181" s="79" t="s">
        <v>4</v>
      </c>
      <c r="E181" s="13"/>
      <c r="F181" s="177"/>
      <c r="G181" s="45"/>
      <c r="H181" s="45"/>
      <c r="I181" s="115"/>
      <c r="J181" s="165"/>
    </row>
    <row r="182" spans="1:10" ht="31.5" customHeight="1">
      <c r="A182" s="81"/>
      <c r="B182" s="233" t="s">
        <v>56</v>
      </c>
      <c r="C182" s="230">
        <v>88</v>
      </c>
      <c r="D182" s="79" t="s">
        <v>4</v>
      </c>
      <c r="E182" s="13"/>
      <c r="F182" s="167"/>
      <c r="G182" s="45"/>
      <c r="H182" s="45"/>
      <c r="I182" s="115"/>
      <c r="J182" s="167"/>
    </row>
    <row r="183" spans="1:10" ht="25.5" customHeight="1">
      <c r="A183" s="81"/>
      <c r="B183" s="355" t="s">
        <v>230</v>
      </c>
      <c r="C183" s="204">
        <v>4.15</v>
      </c>
      <c r="D183" s="79" t="s">
        <v>7</v>
      </c>
      <c r="E183" s="13"/>
      <c r="F183" s="167"/>
      <c r="G183" s="45"/>
      <c r="H183" s="45"/>
      <c r="I183" s="115"/>
      <c r="J183" s="167"/>
    </row>
    <row r="184" spans="1:10" ht="39" customHeight="1">
      <c r="A184" s="81"/>
      <c r="B184" s="355"/>
      <c r="C184" s="204"/>
      <c r="D184" s="79"/>
      <c r="E184" s="22"/>
      <c r="F184" s="274"/>
      <c r="G184" s="32"/>
      <c r="H184" s="32"/>
      <c r="I184" s="113"/>
      <c r="J184" s="83"/>
    </row>
    <row r="185" spans="1:10" ht="25.5" customHeight="1">
      <c r="A185" s="81"/>
      <c r="B185" s="340" t="s">
        <v>285</v>
      </c>
      <c r="C185" s="205">
        <v>15</v>
      </c>
      <c r="D185" s="205" t="s">
        <v>4</v>
      </c>
      <c r="E185" s="22"/>
      <c r="F185" s="16"/>
      <c r="G185" s="32"/>
      <c r="H185" s="45"/>
      <c r="I185" s="111"/>
      <c r="J185" s="16"/>
    </row>
    <row r="186" spans="1:10" ht="35.25" customHeight="1">
      <c r="A186" s="81"/>
      <c r="B186" s="340"/>
      <c r="C186" s="205"/>
      <c r="D186" s="205"/>
      <c r="E186" s="22"/>
      <c r="F186" s="16"/>
      <c r="G186" s="45"/>
      <c r="H186" s="32"/>
      <c r="I186" s="113"/>
      <c r="J186" s="16"/>
    </row>
    <row r="187" spans="1:10" ht="25.5" customHeight="1">
      <c r="A187" s="78"/>
      <c r="B187" s="340" t="s">
        <v>286</v>
      </c>
      <c r="C187" s="205">
        <v>1</v>
      </c>
      <c r="D187" s="142" t="s">
        <v>41</v>
      </c>
      <c r="E187" s="22"/>
      <c r="F187" s="16"/>
      <c r="G187" s="32"/>
      <c r="H187" s="32"/>
      <c r="I187" s="111"/>
      <c r="J187" s="16"/>
    </row>
    <row r="188" spans="1:10" ht="28.5" customHeight="1">
      <c r="A188" s="103"/>
      <c r="B188" s="340"/>
      <c r="C188" s="123"/>
      <c r="D188" s="142"/>
      <c r="E188" s="22"/>
      <c r="F188" s="16"/>
      <c r="G188" s="32"/>
      <c r="H188" s="32"/>
      <c r="I188" s="113"/>
      <c r="J188" s="83"/>
    </row>
    <row r="189" spans="1:10" ht="25.5" customHeight="1">
      <c r="A189" s="139" t="s">
        <v>293</v>
      </c>
      <c r="B189" s="14" t="s">
        <v>206</v>
      </c>
      <c r="C189" s="14"/>
      <c r="D189" s="14"/>
      <c r="E189" s="14" t="s">
        <v>212</v>
      </c>
      <c r="F189" s="14" t="s">
        <v>71</v>
      </c>
      <c r="G189" s="119">
        <f>G5+G70+G146</f>
        <v>6150700</v>
      </c>
      <c r="H189" s="104">
        <f>H5+H70+H146</f>
        <v>10127300</v>
      </c>
      <c r="I189" s="104">
        <f>I5+I70+I146</f>
        <v>16278000</v>
      </c>
      <c r="J189" s="140"/>
    </row>
    <row r="190" spans="2:10" ht="25.5" customHeight="1">
      <c r="B190" s="136"/>
      <c r="C190" s="136"/>
      <c r="D190" s="136"/>
      <c r="E190" s="136"/>
      <c r="F190" s="136"/>
      <c r="G190" s="136"/>
      <c r="H190" s="136"/>
      <c r="I190" s="136"/>
      <c r="J190" s="136"/>
    </row>
    <row r="191" spans="2:10" ht="25.5" customHeight="1">
      <c r="B191" s="136"/>
      <c r="C191" s="136"/>
      <c r="D191" s="136"/>
      <c r="E191" s="136"/>
      <c r="F191" s="136"/>
      <c r="G191" s="136"/>
      <c r="H191" s="136"/>
      <c r="I191" s="136"/>
      <c r="J191" s="136"/>
    </row>
    <row r="192" spans="2:10" ht="25.5" customHeight="1">
      <c r="B192" s="136"/>
      <c r="C192" s="136"/>
      <c r="D192" s="136"/>
      <c r="E192" s="136"/>
      <c r="F192" s="136"/>
      <c r="G192" s="136"/>
      <c r="H192" s="136"/>
      <c r="I192" s="136"/>
      <c r="J192" s="136"/>
    </row>
    <row r="193" spans="2:10" ht="25.5" customHeight="1">
      <c r="B193" s="136"/>
      <c r="C193" s="136"/>
      <c r="D193" s="136"/>
      <c r="E193" s="136"/>
      <c r="F193" s="136"/>
      <c r="G193" s="136"/>
      <c r="H193" s="136"/>
      <c r="I193" s="136"/>
      <c r="J193" s="136"/>
    </row>
    <row r="194" spans="2:10" ht="25.5" customHeight="1">
      <c r="B194" s="136"/>
      <c r="C194" s="136"/>
      <c r="D194" s="136"/>
      <c r="E194" s="136"/>
      <c r="F194" s="136"/>
      <c r="G194" s="136"/>
      <c r="H194" s="136"/>
      <c r="I194" s="136"/>
      <c r="J194" s="136"/>
    </row>
    <row r="195" spans="2:10" ht="25.5" customHeight="1">
      <c r="B195" s="136"/>
      <c r="C195" s="136"/>
      <c r="D195" s="136"/>
      <c r="E195" s="136"/>
      <c r="F195" s="136"/>
      <c r="G195" s="136"/>
      <c r="H195" s="136"/>
      <c r="I195" s="136"/>
      <c r="J195" s="136"/>
    </row>
    <row r="196" spans="2:10" ht="25.5" customHeight="1">
      <c r="B196" s="136"/>
      <c r="C196" s="136"/>
      <c r="D196" s="136"/>
      <c r="E196" s="136"/>
      <c r="F196" s="136"/>
      <c r="G196" s="136"/>
      <c r="H196" s="136"/>
      <c r="I196" s="136"/>
      <c r="J196" s="136"/>
    </row>
    <row r="197" spans="2:10" ht="25.5" customHeight="1">
      <c r="B197" s="136"/>
      <c r="C197" s="136"/>
      <c r="D197" s="136"/>
      <c r="E197" s="136"/>
      <c r="F197" s="136"/>
      <c r="G197" s="136"/>
      <c r="H197" s="136"/>
      <c r="I197" s="136"/>
      <c r="J197" s="136"/>
    </row>
    <row r="198" spans="2:10" ht="25.5" customHeight="1">
      <c r="B198" s="136"/>
      <c r="C198" s="136"/>
      <c r="D198" s="136"/>
      <c r="E198" s="136"/>
      <c r="F198" s="136"/>
      <c r="G198" s="136"/>
      <c r="H198" s="136"/>
      <c r="I198" s="136"/>
      <c r="J198" s="136"/>
    </row>
    <row r="199" spans="2:10" ht="25.5" customHeight="1">
      <c r="B199" s="136"/>
      <c r="C199" s="136"/>
      <c r="D199" s="136"/>
      <c r="E199" s="136"/>
      <c r="F199" s="136"/>
      <c r="G199" s="136"/>
      <c r="H199" s="136"/>
      <c r="I199" s="136"/>
      <c r="J199" s="136"/>
    </row>
    <row r="200" spans="2:10" ht="25.5" customHeight="1">
      <c r="B200" s="136"/>
      <c r="C200" s="136"/>
      <c r="D200" s="136"/>
      <c r="E200" s="136"/>
      <c r="F200" s="136"/>
      <c r="G200" s="136"/>
      <c r="H200" s="136"/>
      <c r="I200" s="136"/>
      <c r="J200" s="136"/>
    </row>
    <row r="201" spans="2:10" ht="25.5" customHeight="1">
      <c r="B201" s="136"/>
      <c r="C201" s="136"/>
      <c r="D201" s="136"/>
      <c r="E201" s="136"/>
      <c r="F201" s="136"/>
      <c r="G201" s="136"/>
      <c r="H201" s="136"/>
      <c r="I201" s="136"/>
      <c r="J201" s="136"/>
    </row>
    <row r="202" spans="2:10" ht="25.5" customHeight="1">
      <c r="B202" s="136"/>
      <c r="C202" s="136"/>
      <c r="D202" s="136"/>
      <c r="E202" s="136"/>
      <c r="F202" s="136"/>
      <c r="G202" s="136"/>
      <c r="H202" s="136"/>
      <c r="I202" s="136"/>
      <c r="J202" s="136"/>
    </row>
    <row r="203" spans="2:10" ht="25.5" customHeight="1">
      <c r="B203" s="136"/>
      <c r="C203" s="136"/>
      <c r="D203" s="136"/>
      <c r="E203" s="136"/>
      <c r="F203" s="136"/>
      <c r="G203" s="136"/>
      <c r="H203" s="136"/>
      <c r="I203" s="136"/>
      <c r="J203" s="136"/>
    </row>
    <row r="204" spans="2:10" ht="25.5" customHeight="1">
      <c r="B204" s="136"/>
      <c r="C204" s="136"/>
      <c r="D204" s="136"/>
      <c r="E204" s="136"/>
      <c r="F204" s="136"/>
      <c r="G204" s="136"/>
      <c r="H204" s="136"/>
      <c r="I204" s="136"/>
      <c r="J204" s="136"/>
    </row>
    <row r="205" spans="2:10" ht="25.5" customHeight="1">
      <c r="B205" s="136"/>
      <c r="C205" s="136"/>
      <c r="D205" s="136"/>
      <c r="E205" s="136"/>
      <c r="F205" s="136"/>
      <c r="G205" s="136"/>
      <c r="H205" s="136"/>
      <c r="I205" s="136"/>
      <c r="J205" s="136"/>
    </row>
    <row r="206" spans="2:10" ht="25.5" customHeight="1">
      <c r="B206" s="136"/>
      <c r="C206" s="136"/>
      <c r="D206" s="136"/>
      <c r="E206" s="136"/>
      <c r="F206" s="136"/>
      <c r="G206" s="136"/>
      <c r="H206" s="136"/>
      <c r="I206" s="136"/>
      <c r="J206" s="136"/>
    </row>
    <row r="207" spans="2:10" ht="25.5" customHeight="1">
      <c r="B207" s="136"/>
      <c r="C207" s="136"/>
      <c r="D207" s="136"/>
      <c r="E207" s="136"/>
      <c r="F207" s="136"/>
      <c r="G207" s="136"/>
      <c r="H207" s="136"/>
      <c r="I207" s="136"/>
      <c r="J207" s="136"/>
    </row>
    <row r="208" spans="2:10" ht="25.5" customHeight="1">
      <c r="B208" s="136"/>
      <c r="C208" s="136"/>
      <c r="D208" s="136"/>
      <c r="E208" s="136"/>
      <c r="F208" s="136"/>
      <c r="G208" s="136"/>
      <c r="H208" s="136"/>
      <c r="I208" s="136"/>
      <c r="J208" s="136"/>
    </row>
    <row r="209" spans="2:10" ht="25.5" customHeight="1">
      <c r="B209" s="136"/>
      <c r="C209" s="136"/>
      <c r="D209" s="136"/>
      <c r="E209" s="136"/>
      <c r="F209" s="136"/>
      <c r="G209" s="136"/>
      <c r="H209" s="136"/>
      <c r="I209" s="136"/>
      <c r="J209" s="136"/>
    </row>
    <row r="210" spans="2:10" ht="25.5" customHeight="1">
      <c r="B210" s="136"/>
      <c r="C210" s="136"/>
      <c r="D210" s="136"/>
      <c r="E210" s="136"/>
      <c r="F210" s="136"/>
      <c r="G210" s="136"/>
      <c r="H210" s="136"/>
      <c r="I210" s="136"/>
      <c r="J210" s="136"/>
    </row>
    <row r="211" spans="2:10" ht="25.5" customHeight="1">
      <c r="B211" s="136"/>
      <c r="C211" s="136"/>
      <c r="D211" s="136"/>
      <c r="E211" s="136"/>
      <c r="F211" s="136"/>
      <c r="G211" s="136"/>
      <c r="H211" s="136"/>
      <c r="I211" s="136"/>
      <c r="J211" s="136"/>
    </row>
    <row r="212" spans="2:10" ht="25.5" customHeight="1">
      <c r="B212" s="136"/>
      <c r="C212" s="136"/>
      <c r="D212" s="136"/>
      <c r="E212" s="136"/>
      <c r="F212" s="136"/>
      <c r="G212" s="136"/>
      <c r="H212" s="136"/>
      <c r="I212" s="136"/>
      <c r="J212" s="136"/>
    </row>
    <row r="213" spans="2:10" ht="25.5" customHeight="1">
      <c r="B213" s="136"/>
      <c r="C213" s="136"/>
      <c r="D213" s="136"/>
      <c r="E213" s="136"/>
      <c r="F213" s="136"/>
      <c r="G213" s="136"/>
      <c r="H213" s="136"/>
      <c r="I213" s="136"/>
      <c r="J213" s="136"/>
    </row>
  </sheetData>
  <sheetProtection/>
  <mergeCells count="77">
    <mergeCell ref="J21:J22"/>
    <mergeCell ref="E124:E129"/>
    <mergeCell ref="E29:E33"/>
    <mergeCell ref="E156:E159"/>
    <mergeCell ref="E160:E167"/>
    <mergeCell ref="B98:B103"/>
    <mergeCell ref="F156:F157"/>
    <mergeCell ref="F167:F168"/>
    <mergeCell ref="F162:F163"/>
    <mergeCell ref="J25:J27"/>
    <mergeCell ref="E71:E74"/>
    <mergeCell ref="B88:B90"/>
    <mergeCell ref="B48:B52"/>
    <mergeCell ref="D42:D43"/>
    <mergeCell ref="B42:B45"/>
    <mergeCell ref="B62:B63"/>
    <mergeCell ref="B54:B56"/>
    <mergeCell ref="B80:B87"/>
    <mergeCell ref="B57:B61"/>
    <mergeCell ref="A71:A77"/>
    <mergeCell ref="A6:A9"/>
    <mergeCell ref="B6:B10"/>
    <mergeCell ref="B14:B17"/>
    <mergeCell ref="B21:B24"/>
    <mergeCell ref="B25:B28"/>
    <mergeCell ref="B33:B35"/>
    <mergeCell ref="B11:B13"/>
    <mergeCell ref="B40:B41"/>
    <mergeCell ref="B29:B32"/>
    <mergeCell ref="C165:C166"/>
    <mergeCell ref="B167:B168"/>
    <mergeCell ref="B169:B170"/>
    <mergeCell ref="A80:A85"/>
    <mergeCell ref="B160:B162"/>
    <mergeCell ref="D14:D15"/>
    <mergeCell ref="B64:B65"/>
    <mergeCell ref="B66:B67"/>
    <mergeCell ref="D48:D49"/>
    <mergeCell ref="D68:D69"/>
    <mergeCell ref="B18:B20"/>
    <mergeCell ref="B74:B75"/>
    <mergeCell ref="B46:B47"/>
    <mergeCell ref="B68:B69"/>
    <mergeCell ref="B175:B176"/>
    <mergeCell ref="B95:B97"/>
    <mergeCell ref="B76:B77"/>
    <mergeCell ref="B36:B37"/>
    <mergeCell ref="B38:B39"/>
    <mergeCell ref="B71:B73"/>
    <mergeCell ref="E147:E152"/>
    <mergeCell ref="F71:F72"/>
    <mergeCell ref="B173:B174"/>
    <mergeCell ref="B183:B184"/>
    <mergeCell ref="B185:B186"/>
    <mergeCell ref="B187:B188"/>
    <mergeCell ref="B177:B178"/>
    <mergeCell ref="B171:B172"/>
    <mergeCell ref="B163:B164"/>
    <mergeCell ref="B165:B166"/>
    <mergeCell ref="B158:B159"/>
    <mergeCell ref="B156:B157"/>
    <mergeCell ref="B152:B154"/>
    <mergeCell ref="B147:B148"/>
    <mergeCell ref="A147:A153"/>
    <mergeCell ref="A1:J1"/>
    <mergeCell ref="C3:C4"/>
    <mergeCell ref="D3:D4"/>
    <mergeCell ref="G3:I3"/>
    <mergeCell ref="E6:E16"/>
    <mergeCell ref="B105:B106"/>
    <mergeCell ref="B107:B110"/>
    <mergeCell ref="B111:B112"/>
    <mergeCell ref="B113:B115"/>
    <mergeCell ref="A91:A96"/>
    <mergeCell ref="B149:B151"/>
    <mergeCell ref="B91:B92"/>
    <mergeCell ref="B93:B94"/>
  </mergeCells>
  <printOptions/>
  <pageMargins left="0.1968503937007874" right="0.5118110236220472" top="0.984251968503937" bottom="0.4724409448818898" header="0.31496062992125984" footer="0.31496062992125984"/>
  <pageSetup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2010 V5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</dc:creator>
  <cp:keywords/>
  <dc:description/>
  <cp:lastModifiedBy>User</cp:lastModifiedBy>
  <cp:lastPrinted>2020-11-18T07:08:10Z</cp:lastPrinted>
  <dcterms:created xsi:type="dcterms:W3CDTF">2012-03-13T11:36:47Z</dcterms:created>
  <dcterms:modified xsi:type="dcterms:W3CDTF">2020-11-18T07:09:42Z</dcterms:modified>
  <cp:category/>
  <cp:version/>
  <cp:contentType/>
  <cp:contentStatus/>
</cp:coreProperties>
</file>